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S:\Commodity Operations\7.  Warehouses\_Compliance\NSLP Quarterly Financial Review\PY 2024-2025\End of Year SquareMeals Post\"/>
    </mc:Choice>
  </mc:AlternateContent>
  <xr:revisionPtr revIDLastSave="0" documentId="13_ncr:1_{8159629E-0323-4FD2-B344-A6A457DE8E21}" xr6:coauthVersionLast="47" xr6:coauthVersionMax="47" xr10:uidLastSave="{00000000-0000-0000-0000-000000000000}"/>
  <bookViews>
    <workbookView xWindow="-120" yWindow="-120" windowWidth="29040" windowHeight="15840" firstSheet="3" activeTab="15" xr2:uid="{71B195ED-96B3-46C6-86B2-59534EFC1651}"/>
  </bookViews>
  <sheets>
    <sheet name="July" sheetId="1" state="hidden" r:id="rId1"/>
    <sheet name="August" sheetId="2" state="hidden" r:id="rId2"/>
    <sheet name="September" sheetId="3" state="hidden" r:id="rId3"/>
    <sheet name="Q1" sheetId="4" r:id="rId4"/>
    <sheet name="October" sheetId="5" state="hidden" r:id="rId5"/>
    <sheet name="November" sheetId="6" state="hidden" r:id="rId6"/>
    <sheet name="December" sheetId="7" state="hidden" r:id="rId7"/>
    <sheet name="Q2" sheetId="8" r:id="rId8"/>
    <sheet name="January" sheetId="9" state="hidden" r:id="rId9"/>
    <sheet name="February" sheetId="10" state="hidden" r:id="rId10"/>
    <sheet name="March" sheetId="11" state="hidden" r:id="rId11"/>
    <sheet name="Q3" sheetId="12" r:id="rId12"/>
    <sheet name="April" sheetId="13" state="hidden" r:id="rId13"/>
    <sheet name="May" sheetId="14" state="hidden" r:id="rId14"/>
    <sheet name="June" sheetId="15" state="hidden" r:id="rId15"/>
    <sheet name="Q4" sheetId="16" r:id="rId16"/>
  </sheets>
  <externalReferences>
    <externalReference r:id="rId17"/>
    <externalReference r:id="rId18"/>
    <externalReference r:id="rId19"/>
  </externalReferences>
  <definedNames>
    <definedName name="_xlnm._FilterDatabase" localSheetId="12" hidden="1">April!$B$9:$H$74</definedName>
    <definedName name="_xlnm._FilterDatabase" localSheetId="9" hidden="1">February!$B$9:$H$74</definedName>
    <definedName name="_xlnm._FilterDatabase" localSheetId="8" hidden="1">January!$B$9:$H$9</definedName>
    <definedName name="_xlnm._FilterDatabase" localSheetId="14" hidden="1">June!$B$9:$H$77</definedName>
    <definedName name="_xlnm._FilterDatabase" localSheetId="10" hidden="1">March!$B$9:$H$74</definedName>
    <definedName name="_xlnm._FilterDatabase" localSheetId="13" hidden="1">May!$B$9:$H$77</definedName>
    <definedName name="_xlnm._FilterDatabase" localSheetId="11" hidden="1">'Q3'!$B$9:$H$74</definedName>
    <definedName name="_xlnm._FilterDatabase" localSheetId="15" hidden="1">'Q4'!$B$9:$H$74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5" l="1"/>
  <c r="H12" i="15"/>
  <c r="H13" i="15"/>
  <c r="H14" i="15"/>
  <c r="H79" i="15" s="1"/>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10" i="15"/>
  <c r="F11" i="15"/>
  <c r="F12" i="15"/>
  <c r="F13" i="15"/>
  <c r="F14" i="15"/>
  <c r="F79" i="15" s="1"/>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10" i="15"/>
  <c r="E11" i="15"/>
  <c r="E12" i="15"/>
  <c r="E13" i="15"/>
  <c r="E14" i="15"/>
  <c r="E15" i="15"/>
  <c r="E16" i="15"/>
  <c r="E17" i="15"/>
  <c r="E18" i="15"/>
  <c r="E19" i="15"/>
  <c r="E79" i="15" s="1"/>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10" i="15"/>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10" i="16"/>
  <c r="G68" i="14"/>
  <c r="G69" i="14"/>
  <c r="G70" i="14"/>
  <c r="G71" i="14"/>
  <c r="G72" i="14"/>
  <c r="G73" i="14"/>
  <c r="G74" i="14"/>
  <c r="G75" i="14"/>
  <c r="G76" i="14"/>
  <c r="G77" i="14"/>
  <c r="G58" i="14"/>
  <c r="G43" i="14"/>
  <c r="F30" i="14"/>
  <c r="G30" i="14"/>
  <c r="G31" i="14"/>
  <c r="G32" i="14"/>
  <c r="G33" i="14"/>
  <c r="G34" i="14"/>
  <c r="G35" i="14"/>
  <c r="G36" i="14"/>
  <c r="G37" i="14"/>
  <c r="G38" i="14"/>
  <c r="G39" i="14"/>
  <c r="G40" i="14"/>
  <c r="G41" i="14"/>
  <c r="G42" i="14"/>
  <c r="E58" i="14"/>
  <c r="E43" i="14"/>
  <c r="H11" i="14"/>
  <c r="H12" i="14"/>
  <c r="H13" i="14"/>
  <c r="H14" i="14"/>
  <c r="H15" i="14"/>
  <c r="H16" i="14"/>
  <c r="H17" i="14"/>
  <c r="H18" i="14"/>
  <c r="H19" i="14"/>
  <c r="H20" i="14"/>
  <c r="H21" i="14"/>
  <c r="H22" i="14"/>
  <c r="H23" i="14"/>
  <c r="H24" i="14"/>
  <c r="H25" i="14"/>
  <c r="H26" i="14"/>
  <c r="H27" i="14"/>
  <c r="H28" i="14"/>
  <c r="H29" i="14"/>
  <c r="H31" i="14"/>
  <c r="H32" i="14"/>
  <c r="H33" i="14"/>
  <c r="H34" i="14"/>
  <c r="H35" i="14"/>
  <c r="H36" i="14"/>
  <c r="H37" i="14"/>
  <c r="H38" i="14"/>
  <c r="H39" i="14"/>
  <c r="H40" i="14"/>
  <c r="H41" i="14"/>
  <c r="H42" i="14"/>
  <c r="H44" i="14"/>
  <c r="H45" i="14"/>
  <c r="H46" i="14"/>
  <c r="H47" i="14"/>
  <c r="H48" i="14"/>
  <c r="H49" i="14"/>
  <c r="H50" i="14"/>
  <c r="H51" i="14"/>
  <c r="H52" i="14"/>
  <c r="H53" i="14"/>
  <c r="H54" i="14"/>
  <c r="H55" i="14"/>
  <c r="H56" i="14"/>
  <c r="H57" i="14"/>
  <c r="H59" i="14"/>
  <c r="H60" i="14"/>
  <c r="H61" i="14"/>
  <c r="H62" i="14"/>
  <c r="H63" i="14"/>
  <c r="H64" i="14"/>
  <c r="H65" i="14"/>
  <c r="H66" i="14"/>
  <c r="H67" i="14"/>
  <c r="H68" i="14"/>
  <c r="H69" i="14"/>
  <c r="H70" i="14"/>
  <c r="H71" i="14"/>
  <c r="H72" i="14"/>
  <c r="H73" i="14"/>
  <c r="H74" i="14"/>
  <c r="H75" i="14"/>
  <c r="H76" i="14"/>
  <c r="H77" i="14"/>
  <c r="H10" i="14"/>
  <c r="G11" i="14"/>
  <c r="G12" i="14"/>
  <c r="G13" i="14"/>
  <c r="G14" i="14"/>
  <c r="G15" i="14"/>
  <c r="G16" i="14"/>
  <c r="G17" i="14"/>
  <c r="G18" i="14"/>
  <c r="G19" i="14"/>
  <c r="G20" i="14"/>
  <c r="G21" i="14"/>
  <c r="G22" i="14"/>
  <c r="G23" i="14"/>
  <c r="G24" i="14"/>
  <c r="G25" i="14"/>
  <c r="G26" i="14"/>
  <c r="G27" i="14"/>
  <c r="G28" i="14"/>
  <c r="G29" i="14"/>
  <c r="G44" i="14"/>
  <c r="G45" i="14"/>
  <c r="G46" i="14"/>
  <c r="G47" i="14"/>
  <c r="G48" i="14"/>
  <c r="G49" i="14"/>
  <c r="G50" i="14"/>
  <c r="G51" i="14"/>
  <c r="G52" i="14"/>
  <c r="G53" i="14"/>
  <c r="G54" i="14"/>
  <c r="G55" i="14"/>
  <c r="G56" i="14"/>
  <c r="G57" i="14"/>
  <c r="G59" i="14"/>
  <c r="G60" i="14"/>
  <c r="G61" i="14"/>
  <c r="G62" i="14"/>
  <c r="G63" i="14"/>
  <c r="G64" i="14"/>
  <c r="G65" i="14"/>
  <c r="G66" i="14"/>
  <c r="G67" i="14"/>
  <c r="G10" i="14"/>
  <c r="F11" i="14"/>
  <c r="F12" i="14"/>
  <c r="F13" i="14"/>
  <c r="F14" i="14"/>
  <c r="F15" i="14"/>
  <c r="F16" i="14"/>
  <c r="F17" i="14"/>
  <c r="F18" i="14"/>
  <c r="F19" i="14"/>
  <c r="F20" i="14"/>
  <c r="F21" i="14"/>
  <c r="F22" i="14"/>
  <c r="F23" i="14"/>
  <c r="F24" i="14"/>
  <c r="F25" i="14"/>
  <c r="F26" i="14"/>
  <c r="F27" i="14"/>
  <c r="F28" i="14"/>
  <c r="F29" i="14"/>
  <c r="F31" i="14"/>
  <c r="F32" i="14"/>
  <c r="F33" i="14"/>
  <c r="F34" i="14"/>
  <c r="F35" i="14"/>
  <c r="F36" i="14"/>
  <c r="F37" i="14"/>
  <c r="F38" i="14"/>
  <c r="F39" i="14"/>
  <c r="F40" i="14"/>
  <c r="F41" i="14"/>
  <c r="F42" i="14"/>
  <c r="F44" i="14"/>
  <c r="F45" i="14"/>
  <c r="F46" i="14"/>
  <c r="F47" i="14"/>
  <c r="F48" i="14"/>
  <c r="F49" i="14"/>
  <c r="F50" i="14"/>
  <c r="F51" i="14"/>
  <c r="F52" i="14"/>
  <c r="F53" i="14"/>
  <c r="F54" i="14"/>
  <c r="F55" i="14"/>
  <c r="F56" i="14"/>
  <c r="F57" i="14"/>
  <c r="F59" i="14"/>
  <c r="F60" i="14"/>
  <c r="F61" i="14"/>
  <c r="F62" i="14"/>
  <c r="F63" i="14"/>
  <c r="F64" i="14"/>
  <c r="F65" i="14"/>
  <c r="F66" i="14"/>
  <c r="F67" i="14"/>
  <c r="F68" i="14"/>
  <c r="F69" i="14"/>
  <c r="F70" i="14"/>
  <c r="F71" i="14"/>
  <c r="F72" i="14"/>
  <c r="F73" i="14"/>
  <c r="F74" i="14"/>
  <c r="F75" i="14"/>
  <c r="F76" i="14"/>
  <c r="F77" i="14"/>
  <c r="F10" i="14"/>
  <c r="E11" i="14"/>
  <c r="E12" i="14"/>
  <c r="E13" i="14"/>
  <c r="E14" i="14"/>
  <c r="E15" i="14"/>
  <c r="E16" i="14"/>
  <c r="E17" i="14"/>
  <c r="E18" i="14"/>
  <c r="E19" i="14"/>
  <c r="E20" i="14"/>
  <c r="E21" i="14"/>
  <c r="E22" i="14"/>
  <c r="E23" i="14"/>
  <c r="E24" i="14"/>
  <c r="E25" i="14"/>
  <c r="E26" i="14"/>
  <c r="E27" i="14"/>
  <c r="E28" i="14"/>
  <c r="E29" i="14"/>
  <c r="E31" i="14"/>
  <c r="E32" i="14"/>
  <c r="E33" i="14"/>
  <c r="E34" i="14"/>
  <c r="E35" i="14"/>
  <c r="E36" i="14"/>
  <c r="E37" i="14"/>
  <c r="E38" i="14"/>
  <c r="E39" i="14"/>
  <c r="E40" i="14"/>
  <c r="E41" i="14"/>
  <c r="E42" i="14"/>
  <c r="E44" i="14"/>
  <c r="E45" i="14"/>
  <c r="E46" i="14"/>
  <c r="E47" i="14"/>
  <c r="E48" i="14"/>
  <c r="E49" i="14"/>
  <c r="E50" i="14"/>
  <c r="E51" i="14"/>
  <c r="E52" i="14"/>
  <c r="E53" i="14"/>
  <c r="E54" i="14"/>
  <c r="E55" i="14"/>
  <c r="E56" i="14"/>
  <c r="E57" i="14"/>
  <c r="E59" i="14"/>
  <c r="E60" i="14"/>
  <c r="E61" i="14"/>
  <c r="E62" i="14"/>
  <c r="E63" i="14"/>
  <c r="E64" i="14"/>
  <c r="E65" i="14"/>
  <c r="E66" i="14"/>
  <c r="E67" i="14"/>
  <c r="E68" i="14"/>
  <c r="E69" i="14"/>
  <c r="E70" i="14"/>
  <c r="E71" i="14"/>
  <c r="E72" i="14"/>
  <c r="E73" i="14"/>
  <c r="E74" i="14"/>
  <c r="E75" i="14"/>
  <c r="E76" i="14"/>
  <c r="E77" i="14"/>
  <c r="E10" i="14"/>
  <c r="H76" i="13"/>
  <c r="F76" i="13"/>
  <c r="F76" i="11"/>
  <c r="H76" i="12"/>
  <c r="G76" i="12"/>
  <c r="F76" i="12"/>
  <c r="E76" i="12"/>
  <c r="F76" i="10"/>
  <c r="E76" i="10"/>
  <c r="H76" i="9"/>
  <c r="H75" i="8"/>
  <c r="G75" i="8"/>
  <c r="F75" i="8"/>
  <c r="E75" i="8"/>
  <c r="H78" i="7"/>
  <c r="G78" i="7"/>
  <c r="F78" i="7"/>
  <c r="E78" i="7"/>
  <c r="F78" i="6"/>
  <c r="G78" i="6"/>
  <c r="H78" i="6"/>
  <c r="E78" i="6"/>
  <c r="F84" i="5"/>
  <c r="G84" i="5"/>
  <c r="H84" i="5"/>
  <c r="E84" i="5"/>
  <c r="G79" i="15" l="1"/>
  <c r="H76" i="16"/>
  <c r="G76" i="16"/>
  <c r="F76" i="16"/>
  <c r="E76" i="16"/>
  <c r="H79" i="14"/>
  <c r="G79" i="14"/>
  <c r="F79" i="14"/>
  <c r="E79" i="14"/>
  <c r="E76" i="13"/>
  <c r="G76" i="13"/>
  <c r="E76" i="11"/>
  <c r="G76" i="11"/>
  <c r="H76" i="11"/>
  <c r="G76" i="10"/>
  <c r="H76" i="10"/>
  <c r="F76" i="9" l="1"/>
  <c r="E76" i="9"/>
  <c r="G76" i="9"/>
</calcChain>
</file>

<file path=xl/sharedStrings.xml><?xml version="1.0" encoding="utf-8"?>
<sst xmlns="http://schemas.openxmlformats.org/spreadsheetml/2006/main" count="1490" uniqueCount="111">
  <si>
    <t>Warehouse:</t>
  </si>
  <si>
    <t>Gold Star Foods</t>
  </si>
  <si>
    <t>Quarter:</t>
  </si>
  <si>
    <t>1</t>
  </si>
  <si>
    <t>Reporting Dates:</t>
  </si>
  <si>
    <t>July 2024</t>
  </si>
  <si>
    <t>Region</t>
  </si>
  <si>
    <t>CE ID</t>
  </si>
  <si>
    <t>Contracting Entity Name</t>
  </si>
  <si>
    <t>Delivery Fees Charged</t>
  </si>
  <si>
    <t>Delivery Fees Paid</t>
  </si>
  <si>
    <t>Private Storage Fees Charged</t>
  </si>
  <si>
    <t>Private Storage Fees Paid</t>
  </si>
  <si>
    <t>TOTALS</t>
  </si>
  <si>
    <t>AGUA DULCE ISD</t>
  </si>
  <si>
    <t>ALICE ISD</t>
  </si>
  <si>
    <t>BANQUETE ISD</t>
  </si>
  <si>
    <t>BEN BOLT PALITO BLANCO ISD</t>
  </si>
  <si>
    <t>BENAVIDES ISD</t>
  </si>
  <si>
    <t>BISHOP CONS ISD</t>
  </si>
  <si>
    <t>BROOKS COUNTY ISD</t>
  </si>
  <si>
    <t>BROWNSVILLE ISD</t>
  </si>
  <si>
    <t>CALALLEN ISD</t>
  </si>
  <si>
    <t>CORPUS CHRISTI ISD</t>
  </si>
  <si>
    <t>DONNA ISD</t>
  </si>
  <si>
    <t>DRISCOLL ISD</t>
  </si>
  <si>
    <t>EDCOUCH ELSA ISD</t>
  </si>
  <si>
    <t>EDINBURG ISD</t>
  </si>
  <si>
    <t>FLOUR BLUFF ISD</t>
  </si>
  <si>
    <t>FREER ISD</t>
  </si>
  <si>
    <t>GULF COAST COUNCIL OF LA RAZA</t>
  </si>
  <si>
    <t>HARLINGEN CISD</t>
  </si>
  <si>
    <t>HARMONY PUBLIC SCHOOLS LAREDO FDP</t>
  </si>
  <si>
    <t>HIDALGO ISD</t>
  </si>
  <si>
    <t>IDEA PUBLIC SCHOOLS</t>
  </si>
  <si>
    <t>JIM HOGG COUNTY ISD</t>
  </si>
  <si>
    <t>KINGSVILLE ISD</t>
  </si>
  <si>
    <t>LA FERIA ISD</t>
  </si>
  <si>
    <t>LA GLORIA ISD</t>
  </si>
  <si>
    <t>LA JOYA ISD</t>
  </si>
  <si>
    <t>LA VILLA ISD</t>
  </si>
  <si>
    <t>LAREDO ISD</t>
  </si>
  <si>
    <t>LASARA ISD</t>
  </si>
  <si>
    <t>LONDON ISD</t>
  </si>
  <si>
    <t>LOS FRESNOS CONS ISD</t>
  </si>
  <si>
    <t>LYFORD CISD</t>
  </si>
  <si>
    <t>MCALLEN ISD</t>
  </si>
  <si>
    <t>MERCEDES ISD</t>
  </si>
  <si>
    <t>MISSION CISD</t>
  </si>
  <si>
    <t>MONTE ALTO ISD</t>
  </si>
  <si>
    <t>NUECES CTY JUVENILE PROBATION DEPT</t>
  </si>
  <si>
    <t>ORANGE GROVE ISD</t>
  </si>
  <si>
    <t>PHARR SAN JUAN ALAMO ISD</t>
  </si>
  <si>
    <t>POINT ISABEL ISD</t>
  </si>
  <si>
    <t>PORT ARANSAS ISD</t>
  </si>
  <si>
    <t>PREMONT ISD</t>
  </si>
  <si>
    <t>PAN AMERICAN SCHOOL</t>
  </si>
  <si>
    <t>PROGRESO ISD</t>
  </si>
  <si>
    <t>RAMIREZ COMMON SCHOOL DISTRICT</t>
  </si>
  <si>
    <t>RAYMONDVILLE ISD</t>
  </si>
  <si>
    <t>RICARDO ISD</t>
  </si>
  <si>
    <t>RIO GRANDE CITY GRULLA ISD</t>
  </si>
  <si>
    <t>RIO HONDO ISD</t>
  </si>
  <si>
    <t>RIVIERA ISD</t>
  </si>
  <si>
    <t>ROBSTOWN ISD</t>
  </si>
  <si>
    <t>ROMA ISD</t>
  </si>
  <si>
    <t>SAN BENITO CISD</t>
  </si>
  <si>
    <t>SAN DIEGO ISD</t>
  </si>
  <si>
    <t>SAN ISIDRO ISD</t>
  </si>
  <si>
    <t>SAN PERLITA ISD</t>
  </si>
  <si>
    <t>SANTA GERTRUDIS ISD</t>
  </si>
  <si>
    <t>SANTA MARIA ISD</t>
  </si>
  <si>
    <t>SANTA ROSA ISD</t>
  </si>
  <si>
    <t>SHARYLAND ISD</t>
  </si>
  <si>
    <t>SOUTH TEXAS EDUCATIONAL TECH</t>
  </si>
  <si>
    <t>SOUTH TEXAS ISD</t>
  </si>
  <si>
    <t>ST ANTHONY SCHOOL</t>
  </si>
  <si>
    <t>TEJANO CENTER FOR COMMUNITY CONCERNS INC</t>
  </si>
  <si>
    <t>TJJD EVINS FDP</t>
  </si>
  <si>
    <t>TJJD ENDA TAMAYO HOUSE</t>
  </si>
  <si>
    <t>TULOSO MIDWAY ISD</t>
  </si>
  <si>
    <t>UNITED ISD</t>
  </si>
  <si>
    <t>VALLEY VIEW ISD</t>
  </si>
  <si>
    <t>VANGUARD ACADEMY</t>
  </si>
  <si>
    <t>WEBB CONS ISD</t>
  </si>
  <si>
    <t>WESLACO ISD</t>
  </si>
  <si>
    <t>WEST OSO ISD</t>
  </si>
  <si>
    <t>ZAPATA COUNTY ISD</t>
  </si>
  <si>
    <t>SOUTHWEST KEY PROGRAM</t>
  </si>
  <si>
    <t>SOUTH TEXAS HARMONY PUBLIC SCHOOLS</t>
  </si>
  <si>
    <t>JUBILEE ACADEMIES</t>
  </si>
  <si>
    <t>August 2024</t>
  </si>
  <si>
    <t>September 2024</t>
  </si>
  <si>
    <t>October 2024</t>
  </si>
  <si>
    <t>November 2024</t>
  </si>
  <si>
    <r>
      <t>Instructions</t>
    </r>
    <r>
      <rPr>
        <sz val="11"/>
        <color theme="1"/>
        <rFont val="Aptos Narrow"/>
        <family val="2"/>
        <scheme val="minor"/>
      </rPr>
      <t>: Please list the Total Delivery Fees charged to CEs, Delivery Fees paid by CEs, Private Storage Fees charged to CEs, and Private Storage Fees Paid by CEs for School Year 2025</t>
    </r>
  </si>
  <si>
    <t>December 2024</t>
  </si>
  <si>
    <t>10/24-12/24</t>
  </si>
  <si>
    <t>3</t>
  </si>
  <si>
    <t>January 2025</t>
  </si>
  <si>
    <t>578</t>
  </si>
  <si>
    <t>February 2025</t>
  </si>
  <si>
    <t>March 2025</t>
  </si>
  <si>
    <t>1/25-3/25</t>
  </si>
  <si>
    <t/>
  </si>
  <si>
    <t>4</t>
  </si>
  <si>
    <t>April 2025</t>
  </si>
  <si>
    <t>May 2025</t>
  </si>
  <si>
    <t>June 2025</t>
  </si>
  <si>
    <t>4/25-6/25</t>
  </si>
  <si>
    <t>07/24-09/24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</si>
</sst>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FF0000"/>
      <name val="Aptos Narrow"/>
      <family val="2"/>
      <scheme val="minor"/>
    </font>
    <font>
      <sz val="11"/>
      <name val="Aptos Narrow"/>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49" fontId="0" fillId="0" borderId="0" xfId="0" applyNumberFormat="1"/>
    <xf numFmtId="0" fontId="2" fillId="0" borderId="1" xfId="0" applyFont="1" applyBorder="1"/>
    <xf numFmtId="49" fontId="0" fillId="0" borderId="2" xfId="0" applyNumberFormat="1" applyBorder="1"/>
    <xf numFmtId="0" fontId="2" fillId="0" borderId="2" xfId="0" applyFont="1" applyBorder="1"/>
    <xf numFmtId="49" fontId="3" fillId="0" borderId="2" xfId="0" applyNumberFormat="1" applyFont="1" applyBorder="1"/>
    <xf numFmtId="0" fontId="0" fillId="0" borderId="0" xfId="0" applyAlignment="1">
      <alignment wrapText="1"/>
    </xf>
    <xf numFmtId="0" fontId="0" fillId="0" borderId="7" xfId="0" applyBorder="1" applyAlignment="1">
      <alignment horizontal="left" wrapText="1"/>
    </xf>
    <xf numFmtId="49" fontId="0" fillId="0" borderId="7" xfId="0" applyNumberFormat="1" applyBorder="1" applyAlignment="1">
      <alignment horizontal="left" wrapText="1"/>
    </xf>
    <xf numFmtId="0" fontId="0" fillId="2" borderId="9" xfId="0" applyFill="1" applyBorder="1"/>
    <xf numFmtId="49" fontId="0" fillId="2" borderId="9" xfId="0" applyNumberFormat="1" applyFill="1" applyBorder="1"/>
    <xf numFmtId="0" fontId="0" fillId="0" borderId="9" xfId="0" applyBorder="1"/>
    <xf numFmtId="49" fontId="0" fillId="0" borderId="9" xfId="0" applyNumberFormat="1" applyBorder="1"/>
    <xf numFmtId="44" fontId="0" fillId="0" borderId="9" xfId="1" applyFont="1" applyFill="1" applyBorder="1"/>
    <xf numFmtId="44" fontId="0" fillId="0" borderId="9" xfId="1" applyFont="1" applyBorder="1"/>
    <xf numFmtId="0" fontId="2" fillId="3" borderId="10" xfId="0" applyFont="1" applyFill="1" applyBorder="1"/>
    <xf numFmtId="44" fontId="0" fillId="0" borderId="9" xfId="0" applyNumberFormat="1" applyBorder="1"/>
    <xf numFmtId="0" fontId="0" fillId="0" borderId="0" xfId="0" applyAlignment="1">
      <alignment horizontal="center" vertical="center"/>
    </xf>
    <xf numFmtId="49" fontId="0" fillId="0" borderId="0" xfId="0" applyNumberFormat="1" applyAlignment="1">
      <alignment horizontal="center" vertical="center"/>
    </xf>
    <xf numFmtId="0" fontId="2" fillId="0" borderId="1" xfId="0" applyFont="1" applyBorder="1" applyAlignment="1">
      <alignment horizontal="center" vertical="center"/>
    </xf>
    <xf numFmtId="49" fontId="0" fillId="0" borderId="2" xfId="0" applyNumberFormat="1" applyBorder="1" applyAlignment="1">
      <alignment horizontal="center" vertical="center"/>
    </xf>
    <xf numFmtId="0" fontId="2" fillId="0" borderId="2" xfId="0" applyFont="1" applyBorder="1" applyAlignment="1">
      <alignment horizontal="center" vertical="center"/>
    </xf>
    <xf numFmtId="49" fontId="3" fillId="0" borderId="2" xfId="0" applyNumberFormat="1" applyFont="1" applyBorder="1" applyAlignment="1">
      <alignment horizontal="center" vertical="center"/>
    </xf>
    <xf numFmtId="0" fontId="0" fillId="0" borderId="0" xfId="0" applyAlignment="1">
      <alignment horizontal="center" vertical="center" wrapText="1"/>
    </xf>
    <xf numFmtId="0" fontId="0" fillId="0" borderId="7" xfId="0" applyBorder="1" applyAlignment="1">
      <alignment horizontal="center" vertical="center" wrapText="1"/>
    </xf>
    <xf numFmtId="49" fontId="0" fillId="0" borderId="7" xfId="0" applyNumberFormat="1" applyBorder="1" applyAlignment="1">
      <alignment horizontal="center" vertical="center" wrapText="1"/>
    </xf>
    <xf numFmtId="0" fontId="0" fillId="2" borderId="9" xfId="0" applyFill="1" applyBorder="1" applyAlignment="1">
      <alignment horizontal="center" vertical="center"/>
    </xf>
    <xf numFmtId="49" fontId="0" fillId="2" borderId="9" xfId="0" applyNumberFormat="1" applyFill="1" applyBorder="1" applyAlignment="1">
      <alignment horizontal="center" vertical="center"/>
    </xf>
    <xf numFmtId="0" fontId="0" fillId="0" borderId="9" xfId="0" applyBorder="1" applyAlignment="1">
      <alignment horizontal="center" vertical="center"/>
    </xf>
    <xf numFmtId="49" fontId="0" fillId="0" borderId="9" xfId="0" applyNumberFormat="1" applyBorder="1" applyAlignment="1">
      <alignment horizontal="center" vertical="center"/>
    </xf>
    <xf numFmtId="44" fontId="0" fillId="0" borderId="9" xfId="1" applyFont="1" applyFill="1" applyBorder="1" applyAlignment="1">
      <alignment horizontal="center" vertical="center"/>
    </xf>
    <xf numFmtId="44" fontId="0" fillId="0" borderId="9" xfId="1" applyFont="1" applyBorder="1" applyAlignment="1">
      <alignment horizontal="center" vertical="center"/>
    </xf>
    <xf numFmtId="0" fontId="2" fillId="3" borderId="10" xfId="0" applyFont="1" applyFill="1" applyBorder="1" applyAlignment="1">
      <alignment horizontal="center" vertical="center"/>
    </xf>
    <xf numFmtId="44" fontId="0" fillId="0" borderId="9" xfId="0" applyNumberFormat="1" applyBorder="1" applyAlignment="1">
      <alignment horizontal="center" vertical="center"/>
    </xf>
    <xf numFmtId="44" fontId="4" fillId="4" borderId="9" xfId="1" applyFont="1" applyFill="1" applyBorder="1" applyAlignment="1">
      <alignment horizontal="center" vertical="center"/>
    </xf>
    <xf numFmtId="44" fontId="0" fillId="0" borderId="0" xfId="1" applyFont="1" applyFill="1" applyBorder="1" applyAlignment="1">
      <alignment horizontal="center" vertical="center"/>
    </xf>
    <xf numFmtId="0" fontId="2" fillId="0" borderId="0" xfId="0" applyFont="1" applyAlignment="1">
      <alignment horizontal="center" vertical="center"/>
    </xf>
    <xf numFmtId="44" fontId="2" fillId="0" borderId="0" xfId="0" applyNumberFormat="1" applyFont="1" applyAlignment="1">
      <alignment horizontal="center" vertical="center"/>
    </xf>
    <xf numFmtId="0" fontId="0" fillId="0" borderId="0" xfId="0" applyAlignment="1">
      <alignment horizontal="center"/>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cellXfs>
  <cellStyles count="2">
    <cellStyle name="Currency" xfId="1" builtinId="4"/>
    <cellStyle name="Normal" xfId="0" builtinId="0"/>
  </cellStyles>
  <dxfs count="0"/>
  <tableStyles count="1" defaultTableStyle="TableStyleMedium2" defaultPivotStyle="PivotStyleLight16">
    <tableStyle name="Invisible" pivot="0" table="0" count="0" xr9:uid="{B06F7F30-8817-4342-B16F-F70525DE791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goodsource-my.sharepoint.com/personal/smoya_goldstarfoods_com/Documents/TX%20Billing%20Data.xlsx" TargetMode="External"/><Relationship Id="rId1" Type="http://schemas.openxmlformats.org/officeDocument/2006/relationships/externalLinkPath" Target="https://goodsource-my.sharepoint.com/personal/smoya_goldstarfoods_com/Documents/TX%20Billing%20Dat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moya\Downloads\data%20(9).xlsx" TargetMode="External"/><Relationship Id="rId1" Type="http://schemas.openxmlformats.org/officeDocument/2006/relationships/externalLinkPath" Target="file:///C:\Users\smoya\Downloads\data%20(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moya\Downloads\data%20(4).xlsx" TargetMode="External"/><Relationship Id="rId1" Type="http://schemas.openxmlformats.org/officeDocument/2006/relationships/externalLinkPath" Target="file:///C:\Users\smoya\Downloads\data%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 val="Sheet1"/>
      <sheetName val="Sheet2"/>
      <sheetName val="Sheet3"/>
      <sheetName val="Sheet4"/>
    </sheetNames>
    <sheetDataSet>
      <sheetData sheetId="0"/>
      <sheetData sheetId="1"/>
      <sheetData sheetId="2">
        <row r="1">
          <cell r="C1" t="str">
            <v>CE No.</v>
          </cell>
        </row>
      </sheetData>
      <sheetData sheetId="3">
        <row r="1">
          <cell r="C1" t="str">
            <v>CE No.</v>
          </cell>
        </row>
      </sheetData>
      <sheetData sheetId="4">
        <row r="1">
          <cell r="C1" t="str">
            <v>CE No.</v>
          </cell>
          <cell r="D1" t="str">
            <v>Delivery Fees Charged</v>
          </cell>
          <cell r="E1" t="str">
            <v>Delivery Fees Paid</v>
          </cell>
          <cell r="F1" t="str">
            <v>Private Storage Fees Charged</v>
          </cell>
          <cell r="G1" t="str">
            <v>Private Storage Fees Paid</v>
          </cell>
        </row>
        <row r="2">
          <cell r="C2">
            <v>866</v>
          </cell>
          <cell r="D2" t="str">
            <v/>
          </cell>
          <cell r="E2" t="str">
            <v/>
          </cell>
          <cell r="F2" t="str">
            <v/>
          </cell>
          <cell r="G2" t="str">
            <v/>
          </cell>
        </row>
        <row r="3">
          <cell r="C3">
            <v>658</v>
          </cell>
          <cell r="D3">
            <v>4166.5</v>
          </cell>
          <cell r="E3">
            <v>8530.73</v>
          </cell>
          <cell r="F3">
            <v>1878.75</v>
          </cell>
          <cell r="G3">
            <v>1265</v>
          </cell>
        </row>
        <row r="4">
          <cell r="C4">
            <v>875</v>
          </cell>
          <cell r="D4" t="str">
            <v/>
          </cell>
          <cell r="E4">
            <v>65.8</v>
          </cell>
          <cell r="F4" t="str">
            <v/>
          </cell>
          <cell r="G4" t="str">
            <v/>
          </cell>
        </row>
        <row r="5">
          <cell r="C5">
            <v>659</v>
          </cell>
          <cell r="D5">
            <v>232.8</v>
          </cell>
          <cell r="E5">
            <v>232.8</v>
          </cell>
          <cell r="F5">
            <v>61.25</v>
          </cell>
          <cell r="G5">
            <v>23.750000000000004</v>
          </cell>
        </row>
        <row r="6">
          <cell r="C6">
            <v>319</v>
          </cell>
          <cell r="D6" t="str">
            <v/>
          </cell>
          <cell r="E6" t="str">
            <v/>
          </cell>
          <cell r="F6" t="str">
            <v/>
          </cell>
          <cell r="G6" t="str">
            <v/>
          </cell>
        </row>
        <row r="7">
          <cell r="C7">
            <v>867</v>
          </cell>
          <cell r="D7" t="str">
            <v/>
          </cell>
          <cell r="E7" t="str">
            <v/>
          </cell>
          <cell r="F7">
            <v>13.75</v>
          </cell>
          <cell r="G7" t="str">
            <v/>
          </cell>
        </row>
        <row r="8">
          <cell r="C8">
            <v>129</v>
          </cell>
          <cell r="D8" t="str">
            <v/>
          </cell>
          <cell r="E8">
            <v>1594.4799999999998</v>
          </cell>
          <cell r="F8">
            <v>37.5</v>
          </cell>
          <cell r="G8" t="str">
            <v/>
          </cell>
        </row>
        <row r="9">
          <cell r="C9">
            <v>151</v>
          </cell>
          <cell r="D9" t="str">
            <v/>
          </cell>
          <cell r="E9">
            <v>32.9</v>
          </cell>
          <cell r="F9" t="str">
            <v/>
          </cell>
          <cell r="G9" t="str">
            <v/>
          </cell>
        </row>
        <row r="10">
          <cell r="C10">
            <v>868</v>
          </cell>
          <cell r="D10" t="str">
            <v/>
          </cell>
          <cell r="E10" t="str">
            <v/>
          </cell>
          <cell r="F10" t="str">
            <v/>
          </cell>
          <cell r="G10" t="str">
            <v/>
          </cell>
        </row>
        <row r="11">
          <cell r="C11">
            <v>869</v>
          </cell>
          <cell r="D11" t="str">
            <v/>
          </cell>
          <cell r="E11">
            <v>0</v>
          </cell>
          <cell r="F11" t="str">
            <v/>
          </cell>
          <cell r="G11" t="str">
            <v/>
          </cell>
        </row>
        <row r="12">
          <cell r="C12">
            <v>517</v>
          </cell>
          <cell r="D12" t="str">
            <v/>
          </cell>
          <cell r="E12" t="str">
            <v/>
          </cell>
          <cell r="F12" t="str">
            <v/>
          </cell>
          <cell r="G12" t="str">
            <v/>
          </cell>
        </row>
        <row r="13">
          <cell r="C13">
            <v>564</v>
          </cell>
          <cell r="D13" t="str">
            <v/>
          </cell>
          <cell r="E13">
            <v>6022.8</v>
          </cell>
          <cell r="F13">
            <v>483.75</v>
          </cell>
          <cell r="G13">
            <v>483.75</v>
          </cell>
        </row>
        <row r="14">
          <cell r="C14">
            <v>870</v>
          </cell>
          <cell r="D14">
            <v>446.52</v>
          </cell>
          <cell r="E14" t="str">
            <v/>
          </cell>
          <cell r="F14">
            <v>163.75</v>
          </cell>
          <cell r="G14" t="str">
            <v/>
          </cell>
        </row>
        <row r="15">
          <cell r="C15">
            <v>565</v>
          </cell>
          <cell r="D15" t="str">
            <v/>
          </cell>
          <cell r="E15">
            <v>658</v>
          </cell>
          <cell r="F15" t="str">
            <v/>
          </cell>
          <cell r="G15" t="str">
            <v/>
          </cell>
        </row>
        <row r="16">
          <cell r="C16">
            <v>566</v>
          </cell>
          <cell r="D16" t="str">
            <v/>
          </cell>
          <cell r="E16">
            <v>164.5</v>
          </cell>
          <cell r="F16" t="str">
            <v/>
          </cell>
          <cell r="G16" t="str">
            <v/>
          </cell>
        </row>
        <row r="17">
          <cell r="C17">
            <v>876</v>
          </cell>
          <cell r="D17" t="str">
            <v/>
          </cell>
          <cell r="E17" t="str">
            <v/>
          </cell>
          <cell r="F17" t="str">
            <v/>
          </cell>
          <cell r="G17" t="str">
            <v/>
          </cell>
        </row>
        <row r="18">
          <cell r="C18">
            <v>321</v>
          </cell>
          <cell r="D18" t="str">
            <v/>
          </cell>
          <cell r="E18">
            <v>23.72</v>
          </cell>
          <cell r="F18" t="str">
            <v/>
          </cell>
          <cell r="G18" t="str">
            <v/>
          </cell>
        </row>
        <row r="19">
          <cell r="C19">
            <v>864</v>
          </cell>
          <cell r="D19" t="str">
            <v/>
          </cell>
          <cell r="E19" t="str">
            <v/>
          </cell>
          <cell r="F19">
            <v>73.75</v>
          </cell>
          <cell r="G19">
            <v>73.75</v>
          </cell>
        </row>
        <row r="20">
          <cell r="C20">
            <v>152</v>
          </cell>
          <cell r="D20" t="str">
            <v/>
          </cell>
          <cell r="E20">
            <v>133.98000000000002</v>
          </cell>
          <cell r="F20" t="str">
            <v/>
          </cell>
          <cell r="G20" t="str">
            <v/>
          </cell>
        </row>
        <row r="21">
          <cell r="C21">
            <v>6554</v>
          </cell>
          <cell r="D21" t="str">
            <v/>
          </cell>
          <cell r="E21" t="str">
            <v/>
          </cell>
          <cell r="F21" t="str">
            <v/>
          </cell>
          <cell r="G21" t="str">
            <v/>
          </cell>
        </row>
        <row r="22">
          <cell r="C22">
            <v>567</v>
          </cell>
          <cell r="D22" t="str">
            <v/>
          </cell>
          <cell r="E22">
            <v>1672.3799999999999</v>
          </cell>
          <cell r="F22">
            <v>120</v>
          </cell>
          <cell r="G22">
            <v>170</v>
          </cell>
        </row>
        <row r="23">
          <cell r="C23">
            <v>562</v>
          </cell>
          <cell r="D23" t="str">
            <v/>
          </cell>
          <cell r="E23" t="str">
            <v/>
          </cell>
          <cell r="F23" t="str">
            <v/>
          </cell>
          <cell r="G23" t="str">
            <v/>
          </cell>
        </row>
        <row r="24">
          <cell r="C24">
            <v>657</v>
          </cell>
          <cell r="D24" t="str">
            <v/>
          </cell>
          <cell r="E24" t="str">
            <v/>
          </cell>
          <cell r="F24" t="str">
            <v/>
          </cell>
          <cell r="G24" t="str">
            <v/>
          </cell>
        </row>
        <row r="25">
          <cell r="C25">
            <v>67</v>
          </cell>
          <cell r="D25" t="str">
            <v/>
          </cell>
          <cell r="E25">
            <v>747.36</v>
          </cell>
          <cell r="F25" t="str">
            <v/>
          </cell>
          <cell r="G25" t="str">
            <v/>
          </cell>
        </row>
        <row r="26">
          <cell r="C26">
            <v>698</v>
          </cell>
          <cell r="D26">
            <v>837.31999999999994</v>
          </cell>
          <cell r="E26">
            <v>837.31999999999994</v>
          </cell>
          <cell r="F26">
            <v>38.75</v>
          </cell>
          <cell r="G26" t="str">
            <v/>
          </cell>
        </row>
        <row r="27">
          <cell r="C27">
            <v>153</v>
          </cell>
          <cell r="D27" t="str">
            <v/>
          </cell>
          <cell r="E27">
            <v>133.98000000000002</v>
          </cell>
          <cell r="F27" t="str">
            <v/>
          </cell>
          <cell r="G27" t="str">
            <v/>
          </cell>
        </row>
        <row r="28">
          <cell r="C28">
            <v>662</v>
          </cell>
          <cell r="D28" t="str">
            <v/>
          </cell>
          <cell r="E28" t="str">
            <v/>
          </cell>
          <cell r="F28" t="str">
            <v/>
          </cell>
          <cell r="G28" t="str">
            <v/>
          </cell>
        </row>
        <row r="29">
          <cell r="C29">
            <v>574</v>
          </cell>
          <cell r="D29" t="str">
            <v/>
          </cell>
          <cell r="E29" t="str">
            <v/>
          </cell>
          <cell r="F29" t="str">
            <v/>
          </cell>
          <cell r="G29" t="str">
            <v/>
          </cell>
        </row>
        <row r="30">
          <cell r="C30">
            <v>576</v>
          </cell>
          <cell r="D30" t="str">
            <v/>
          </cell>
          <cell r="E30" t="str">
            <v/>
          </cell>
          <cell r="F30" t="str">
            <v/>
          </cell>
          <cell r="G30" t="str">
            <v/>
          </cell>
        </row>
        <row r="31">
          <cell r="C31">
            <v>1122</v>
          </cell>
          <cell r="D31" t="str">
            <v/>
          </cell>
          <cell r="E31">
            <v>32.9</v>
          </cell>
          <cell r="F31" t="str">
            <v/>
          </cell>
          <cell r="G31" t="str">
            <v/>
          </cell>
        </row>
        <row r="32">
          <cell r="C32">
            <v>1143</v>
          </cell>
          <cell r="D32" t="str">
            <v/>
          </cell>
          <cell r="E32">
            <v>408.53</v>
          </cell>
          <cell r="F32">
            <v>122.5</v>
          </cell>
          <cell r="G32">
            <v>133.75</v>
          </cell>
        </row>
        <row r="33">
          <cell r="C33">
            <v>871</v>
          </cell>
          <cell r="D33" t="str">
            <v/>
          </cell>
          <cell r="E33" t="str">
            <v/>
          </cell>
          <cell r="F33" t="str">
            <v/>
          </cell>
          <cell r="G33" t="str">
            <v/>
          </cell>
        </row>
        <row r="34">
          <cell r="C34">
            <v>154</v>
          </cell>
          <cell r="D34" t="str">
            <v/>
          </cell>
          <cell r="E34">
            <v>4787.8999999999996</v>
          </cell>
          <cell r="F34" t="str">
            <v/>
          </cell>
          <cell r="G34" t="str">
            <v/>
          </cell>
        </row>
        <row r="35">
          <cell r="C35">
            <v>1144</v>
          </cell>
          <cell r="D35" t="str">
            <v/>
          </cell>
          <cell r="E35">
            <v>133.98000000000002</v>
          </cell>
          <cell r="F35" t="str">
            <v/>
          </cell>
          <cell r="G35" t="str">
            <v/>
          </cell>
        </row>
        <row r="36">
          <cell r="C36">
            <v>568</v>
          </cell>
          <cell r="D36" t="str">
            <v/>
          </cell>
          <cell r="E36">
            <v>164.5</v>
          </cell>
          <cell r="F36" t="str">
            <v/>
          </cell>
          <cell r="G36" t="str">
            <v/>
          </cell>
        </row>
        <row r="37">
          <cell r="C37">
            <v>569</v>
          </cell>
          <cell r="D37" t="str">
            <v/>
          </cell>
          <cell r="E37">
            <v>1007.1700000000001</v>
          </cell>
          <cell r="F37" t="str">
            <v/>
          </cell>
          <cell r="G37" t="str">
            <v/>
          </cell>
        </row>
        <row r="38">
          <cell r="C38">
            <v>570</v>
          </cell>
          <cell r="D38" t="str">
            <v/>
          </cell>
          <cell r="E38">
            <v>6060.6</v>
          </cell>
          <cell r="F38" t="str">
            <v/>
          </cell>
          <cell r="G38" t="str">
            <v/>
          </cell>
        </row>
        <row r="39">
          <cell r="C39">
            <v>577</v>
          </cell>
          <cell r="D39" t="str">
            <v/>
          </cell>
          <cell r="E39">
            <v>1119.94</v>
          </cell>
          <cell r="F39">
            <v>38.75</v>
          </cell>
          <cell r="G39">
            <v>55</v>
          </cell>
        </row>
        <row r="40">
          <cell r="C40">
            <v>1216</v>
          </cell>
          <cell r="D40" t="str">
            <v/>
          </cell>
          <cell r="E40">
            <v>82.25</v>
          </cell>
          <cell r="F40" t="str">
            <v/>
          </cell>
          <cell r="G40" t="str">
            <v/>
          </cell>
        </row>
        <row r="41">
          <cell r="C41">
            <v>660</v>
          </cell>
          <cell r="D41">
            <v>133.98000000000002</v>
          </cell>
          <cell r="E41" t="str">
            <v/>
          </cell>
          <cell r="F41">
            <v>13.75</v>
          </cell>
          <cell r="G41" t="str">
            <v/>
          </cell>
        </row>
        <row r="42">
          <cell r="C42">
            <v>1697</v>
          </cell>
          <cell r="D42" t="str">
            <v/>
          </cell>
          <cell r="E42" t="str">
            <v/>
          </cell>
          <cell r="F42" t="str">
            <v/>
          </cell>
          <cell r="G42" t="str">
            <v/>
          </cell>
        </row>
        <row r="43">
          <cell r="C43">
            <v>571</v>
          </cell>
          <cell r="D43" t="str">
            <v/>
          </cell>
          <cell r="E43">
            <v>5281.84</v>
          </cell>
          <cell r="F43" t="str">
            <v/>
          </cell>
          <cell r="G43" t="str">
            <v/>
          </cell>
        </row>
        <row r="44">
          <cell r="C44">
            <v>155</v>
          </cell>
          <cell r="D44" t="str">
            <v/>
          </cell>
          <cell r="E44">
            <v>2666.56</v>
          </cell>
          <cell r="F44">
            <v>492.50000000000006</v>
          </cell>
          <cell r="G44" t="str">
            <v/>
          </cell>
        </row>
        <row r="45">
          <cell r="C45">
            <v>872</v>
          </cell>
          <cell r="D45" t="str">
            <v/>
          </cell>
          <cell r="E45" t="str">
            <v/>
          </cell>
          <cell r="F45" t="str">
            <v/>
          </cell>
          <cell r="G45" t="str">
            <v/>
          </cell>
        </row>
        <row r="46">
          <cell r="C46">
            <v>661</v>
          </cell>
          <cell r="D46">
            <v>816.56000000000006</v>
          </cell>
          <cell r="E46">
            <v>1093.8800000000001</v>
          </cell>
          <cell r="F46">
            <v>195</v>
          </cell>
          <cell r="G46">
            <v>111.25000000000001</v>
          </cell>
        </row>
        <row r="47">
          <cell r="C47">
            <v>572</v>
          </cell>
          <cell r="D47" t="str">
            <v/>
          </cell>
          <cell r="E47" t="str">
            <v/>
          </cell>
          <cell r="F47" t="str">
            <v/>
          </cell>
          <cell r="G47" t="str">
            <v/>
          </cell>
        </row>
        <row r="48">
          <cell r="C48">
            <v>318</v>
          </cell>
          <cell r="D48" t="str">
            <v/>
          </cell>
          <cell r="E48" t="str">
            <v/>
          </cell>
          <cell r="F48" t="str">
            <v/>
          </cell>
          <cell r="G48" t="str">
            <v/>
          </cell>
        </row>
        <row r="49">
          <cell r="C49">
            <v>1145</v>
          </cell>
          <cell r="D49" t="str">
            <v/>
          </cell>
          <cell r="E49">
            <v>1187.26</v>
          </cell>
          <cell r="F49">
            <v>40</v>
          </cell>
          <cell r="G49">
            <v>40</v>
          </cell>
        </row>
        <row r="50">
          <cell r="C50">
            <v>699</v>
          </cell>
          <cell r="D50" t="str">
            <v/>
          </cell>
          <cell r="E50" t="str">
            <v/>
          </cell>
          <cell r="F50">
            <v>1.25</v>
          </cell>
          <cell r="G50">
            <v>1.25</v>
          </cell>
        </row>
        <row r="51">
          <cell r="C51">
            <v>1000</v>
          </cell>
          <cell r="D51" t="str">
            <v/>
          </cell>
          <cell r="E51">
            <v>49.35</v>
          </cell>
          <cell r="F51" t="str">
            <v/>
          </cell>
          <cell r="G51" t="str">
            <v/>
          </cell>
        </row>
        <row r="52">
          <cell r="C52">
            <v>156</v>
          </cell>
          <cell r="D52" t="str">
            <v/>
          </cell>
          <cell r="E52" t="str">
            <v/>
          </cell>
          <cell r="F52" t="str">
            <v/>
          </cell>
          <cell r="G52" t="str">
            <v/>
          </cell>
        </row>
        <row r="53">
          <cell r="C53">
            <v>700</v>
          </cell>
          <cell r="D53">
            <v>615.88</v>
          </cell>
          <cell r="E53" t="str">
            <v/>
          </cell>
          <cell r="F53">
            <v>223.75</v>
          </cell>
          <cell r="G53" t="str">
            <v/>
          </cell>
        </row>
        <row r="54">
          <cell r="C54">
            <v>873</v>
          </cell>
          <cell r="D54" t="str">
            <v/>
          </cell>
          <cell r="E54">
            <v>373.32</v>
          </cell>
          <cell r="F54" t="str">
            <v/>
          </cell>
          <cell r="G54" t="str">
            <v/>
          </cell>
        </row>
        <row r="55">
          <cell r="C55">
            <v>1002</v>
          </cell>
          <cell r="D55" t="str">
            <v/>
          </cell>
          <cell r="E55" t="str">
            <v/>
          </cell>
          <cell r="F55">
            <v>226.25000000000003</v>
          </cell>
          <cell r="G55">
            <v>226.25000000000003</v>
          </cell>
        </row>
        <row r="56">
          <cell r="C56">
            <v>157</v>
          </cell>
          <cell r="D56" t="str">
            <v/>
          </cell>
          <cell r="E56">
            <v>3163.2200000000003</v>
          </cell>
          <cell r="F56">
            <v>148.75</v>
          </cell>
          <cell r="G56">
            <v>148.75</v>
          </cell>
        </row>
        <row r="57">
          <cell r="C57">
            <v>320</v>
          </cell>
          <cell r="D57">
            <v>164.5</v>
          </cell>
          <cell r="E57" t="str">
            <v/>
          </cell>
          <cell r="F57">
            <v>12.5</v>
          </cell>
          <cell r="G57" t="str">
            <v/>
          </cell>
        </row>
        <row r="58">
          <cell r="C58">
            <v>1001</v>
          </cell>
          <cell r="D58" t="str">
            <v/>
          </cell>
          <cell r="E58">
            <v>146.16</v>
          </cell>
          <cell r="F58">
            <v>12.5</v>
          </cell>
          <cell r="G58">
            <v>12.5</v>
          </cell>
        </row>
        <row r="59">
          <cell r="C59">
            <v>1146</v>
          </cell>
          <cell r="D59" t="str">
            <v/>
          </cell>
          <cell r="E59" t="str">
            <v/>
          </cell>
          <cell r="F59" t="str">
            <v/>
          </cell>
          <cell r="G59" t="str">
            <v/>
          </cell>
        </row>
        <row r="60">
          <cell r="C60">
            <v>701</v>
          </cell>
          <cell r="D60">
            <v>115.14999999999999</v>
          </cell>
          <cell r="E60">
            <v>182.88</v>
          </cell>
          <cell r="F60">
            <v>18.75</v>
          </cell>
          <cell r="G60" t="str">
            <v/>
          </cell>
        </row>
        <row r="61">
          <cell r="C61">
            <v>158</v>
          </cell>
          <cell r="D61" t="str">
            <v/>
          </cell>
          <cell r="E61" t="str">
            <v/>
          </cell>
          <cell r="F61" t="str">
            <v/>
          </cell>
          <cell r="G61" t="str">
            <v/>
          </cell>
        </row>
        <row r="62">
          <cell r="C62">
            <v>159</v>
          </cell>
          <cell r="D62" t="str">
            <v/>
          </cell>
          <cell r="E62">
            <v>1020.5100000000001</v>
          </cell>
          <cell r="F62" t="str">
            <v/>
          </cell>
          <cell r="G62" t="str">
            <v/>
          </cell>
        </row>
        <row r="63">
          <cell r="C63">
            <v>573</v>
          </cell>
          <cell r="D63" t="str">
            <v/>
          </cell>
          <cell r="E63" t="str">
            <v/>
          </cell>
          <cell r="F63">
            <v>211.25</v>
          </cell>
          <cell r="G63">
            <v>211.25</v>
          </cell>
        </row>
        <row r="64">
          <cell r="C64">
            <v>560</v>
          </cell>
          <cell r="D64" t="str">
            <v/>
          </cell>
          <cell r="E64">
            <v>1771.52</v>
          </cell>
          <cell r="F64">
            <v>142.5</v>
          </cell>
          <cell r="G64">
            <v>142.5</v>
          </cell>
        </row>
        <row r="65">
          <cell r="C65">
            <v>73</v>
          </cell>
          <cell r="D65">
            <v>4707.87</v>
          </cell>
          <cell r="E65">
            <v>3071.6700000000005</v>
          </cell>
          <cell r="F65">
            <v>5052.5</v>
          </cell>
          <cell r="G65">
            <v>4310</v>
          </cell>
        </row>
        <row r="66">
          <cell r="C66">
            <v>160</v>
          </cell>
          <cell r="D66" t="str">
            <v/>
          </cell>
          <cell r="E66">
            <v>601.57000000000005</v>
          </cell>
          <cell r="F66">
            <v>237.49999999999997</v>
          </cell>
          <cell r="G66">
            <v>237.49999999999997</v>
          </cell>
        </row>
        <row r="67">
          <cell r="C67">
            <v>1368</v>
          </cell>
          <cell r="D67" t="str">
            <v/>
          </cell>
          <cell r="E67">
            <v>2326.69</v>
          </cell>
          <cell r="F67">
            <v>106.25</v>
          </cell>
          <cell r="G67">
            <v>626.25</v>
          </cell>
        </row>
        <row r="68">
          <cell r="C68">
            <v>1233</v>
          </cell>
          <cell r="D68" t="str">
            <v/>
          </cell>
          <cell r="E68">
            <v>16.45</v>
          </cell>
          <cell r="F68" t="str">
            <v/>
          </cell>
          <cell r="G68" t="str">
            <v/>
          </cell>
        </row>
        <row r="69">
          <cell r="C69">
            <v>3870</v>
          </cell>
          <cell r="D69">
            <v>164.5</v>
          </cell>
          <cell r="E69" t="str">
            <v/>
          </cell>
          <cell r="F69" t="str">
            <v/>
          </cell>
          <cell r="G69" t="str">
            <v/>
          </cell>
        </row>
        <row r="70">
          <cell r="C70">
            <v>3855</v>
          </cell>
          <cell r="D70" t="str">
            <v/>
          </cell>
          <cell r="E70" t="str">
            <v/>
          </cell>
          <cell r="F70" t="str">
            <v/>
          </cell>
          <cell r="G70" t="str">
            <v/>
          </cell>
        </row>
        <row r="71">
          <cell r="C71">
            <v>3862</v>
          </cell>
          <cell r="D71" t="str">
            <v/>
          </cell>
          <cell r="E71" t="str">
            <v/>
          </cell>
          <cell r="F71" t="str">
            <v/>
          </cell>
          <cell r="G71" t="str">
            <v/>
          </cell>
        </row>
        <row r="72">
          <cell r="C72">
            <v>874</v>
          </cell>
          <cell r="D72" t="str">
            <v/>
          </cell>
          <cell r="E72" t="str">
            <v/>
          </cell>
          <cell r="F72">
            <v>3.75</v>
          </cell>
          <cell r="G72" t="str">
            <v/>
          </cell>
        </row>
        <row r="73">
          <cell r="C73">
            <v>1123</v>
          </cell>
          <cell r="D73" t="str">
            <v/>
          </cell>
          <cell r="E73" t="str">
            <v/>
          </cell>
          <cell r="F73" t="str">
            <v/>
          </cell>
          <cell r="G73" t="str">
            <v/>
          </cell>
        </row>
        <row r="74">
          <cell r="C74">
            <v>578</v>
          </cell>
          <cell r="D74" t="str">
            <v/>
          </cell>
          <cell r="E74" t="str">
            <v/>
          </cell>
          <cell r="F74" t="str">
            <v/>
          </cell>
          <cell r="G74">
            <v>67.5</v>
          </cell>
        </row>
        <row r="75">
          <cell r="C75">
            <v>563</v>
          </cell>
          <cell r="D75" t="str">
            <v/>
          </cell>
          <cell r="E75">
            <v>402.59999999999997</v>
          </cell>
          <cell r="F75" t="str">
            <v/>
          </cell>
          <cell r="G75" t="str">
            <v/>
          </cell>
        </row>
        <row r="76">
          <cell r="C76">
            <v>1124</v>
          </cell>
          <cell r="D76">
            <v>795.8</v>
          </cell>
          <cell r="E76">
            <v>795.8</v>
          </cell>
          <cell r="F76">
            <v>251.25</v>
          </cell>
          <cell r="G76">
            <v>107.5</v>
          </cell>
        </row>
        <row r="77">
          <cell r="C77">
            <v>575</v>
          </cell>
          <cell r="D77" t="str">
            <v/>
          </cell>
          <cell r="E77" t="str">
            <v/>
          </cell>
          <cell r="F77" t="str">
            <v/>
          </cell>
          <cell r="G77" t="str">
            <v/>
          </cell>
        </row>
        <row r="78">
          <cell r="C78">
            <v>877</v>
          </cell>
          <cell r="D78" t="str">
            <v/>
          </cell>
          <cell r="E78">
            <v>259.41999999999996</v>
          </cell>
          <cell r="F78" t="str">
            <v/>
          </cell>
          <cell r="G78" t="str">
            <v/>
          </cell>
        </row>
        <row r="79">
          <cell r="C79">
            <v>1182</v>
          </cell>
          <cell r="D79" t="str">
            <v/>
          </cell>
          <cell r="E79" t="str">
            <v/>
          </cell>
          <cell r="F79" t="str">
            <v/>
          </cell>
          <cell r="G79" t="str">
            <v/>
          </cell>
        </row>
        <row r="80">
          <cell r="D80">
            <v>13197.379999999997</v>
          </cell>
          <cell r="E80">
            <v>59059.219999999994</v>
          </cell>
          <cell r="F80">
            <v>10422.5</v>
          </cell>
          <cell r="G80">
            <v>8447.5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B1" t="str">
            <v>CE No.</v>
          </cell>
          <cell r="C1" t="str">
            <v>Contracting Entity Name</v>
          </cell>
          <cell r="D1" t="str">
            <v>Delivery Fees Charged</v>
          </cell>
          <cell r="E1" t="str">
            <v>Delivery Fees Paid</v>
          </cell>
          <cell r="F1" t="str">
            <v>Private Storage Fees Charged</v>
          </cell>
          <cell r="G1" t="str">
            <v>Private Storage Fees Paid</v>
          </cell>
        </row>
        <row r="2">
          <cell r="B2">
            <v>866</v>
          </cell>
          <cell r="C2" t="str">
            <v>AGUA DULCE ISD</v>
          </cell>
          <cell r="D2" t="str">
            <v/>
          </cell>
          <cell r="E2" t="str">
            <v/>
          </cell>
          <cell r="F2" t="str">
            <v/>
          </cell>
          <cell r="G2" t="str">
            <v/>
          </cell>
        </row>
        <row r="3">
          <cell r="B3">
            <v>658</v>
          </cell>
          <cell r="C3" t="str">
            <v>ALICE ISD</v>
          </cell>
          <cell r="D3" t="str">
            <v/>
          </cell>
          <cell r="E3" t="str">
            <v/>
          </cell>
          <cell r="F3" t="str">
            <v/>
          </cell>
          <cell r="G3">
            <v>613.75</v>
          </cell>
        </row>
        <row r="4">
          <cell r="B4">
            <v>875</v>
          </cell>
          <cell r="C4" t="str">
            <v>BANQUETE ISD</v>
          </cell>
          <cell r="D4" t="str">
            <v/>
          </cell>
          <cell r="E4" t="str">
            <v/>
          </cell>
          <cell r="F4" t="str">
            <v/>
          </cell>
          <cell r="G4" t="str">
            <v/>
          </cell>
        </row>
        <row r="5">
          <cell r="B5">
            <v>659</v>
          </cell>
          <cell r="C5" t="str">
            <v>BEN BOLT PALITO BLANCO ISD</v>
          </cell>
          <cell r="D5" t="str">
            <v/>
          </cell>
          <cell r="E5" t="str">
            <v/>
          </cell>
          <cell r="F5" t="str">
            <v/>
          </cell>
          <cell r="G5" t="str">
            <v/>
          </cell>
        </row>
        <row r="6">
          <cell r="B6">
            <v>319</v>
          </cell>
          <cell r="C6" t="str">
            <v>BENAVIDES ISD</v>
          </cell>
          <cell r="D6" t="str">
            <v/>
          </cell>
          <cell r="E6">
            <v>195</v>
          </cell>
          <cell r="F6" t="str">
            <v/>
          </cell>
          <cell r="G6" t="str">
            <v/>
          </cell>
        </row>
        <row r="7">
          <cell r="B7">
            <v>867</v>
          </cell>
          <cell r="C7" t="str">
            <v>BISHOP CONS ISD</v>
          </cell>
          <cell r="D7" t="str">
            <v/>
          </cell>
          <cell r="E7" t="str">
            <v/>
          </cell>
          <cell r="F7">
            <v>-13.75</v>
          </cell>
          <cell r="G7" t="str">
            <v/>
          </cell>
        </row>
        <row r="8">
          <cell r="B8">
            <v>129</v>
          </cell>
          <cell r="C8" t="str">
            <v>BROOKS COUNTY ISD</v>
          </cell>
          <cell r="D8" t="str">
            <v/>
          </cell>
          <cell r="E8" t="str">
            <v/>
          </cell>
          <cell r="F8" t="str">
            <v/>
          </cell>
          <cell r="G8">
            <v>37.5</v>
          </cell>
        </row>
        <row r="9">
          <cell r="B9">
            <v>151</v>
          </cell>
          <cell r="C9" t="str">
            <v>BROWNSVILLE ISD</v>
          </cell>
          <cell r="D9" t="str">
            <v/>
          </cell>
          <cell r="E9" t="str">
            <v/>
          </cell>
          <cell r="F9" t="str">
            <v/>
          </cell>
          <cell r="G9" t="str">
            <v/>
          </cell>
        </row>
        <row r="10">
          <cell r="B10">
            <v>868</v>
          </cell>
          <cell r="C10" t="str">
            <v>CALALLEN ISD</v>
          </cell>
          <cell r="D10" t="str">
            <v/>
          </cell>
          <cell r="E10" t="str">
            <v/>
          </cell>
          <cell r="F10" t="str">
            <v/>
          </cell>
          <cell r="G10" t="str">
            <v/>
          </cell>
        </row>
        <row r="11">
          <cell r="B11">
            <v>869</v>
          </cell>
          <cell r="C11" t="str">
            <v>CORPUS CHRISTI ISD</v>
          </cell>
          <cell r="D11" t="str">
            <v/>
          </cell>
          <cell r="E11">
            <v>0</v>
          </cell>
          <cell r="F11" t="str">
            <v/>
          </cell>
          <cell r="G11" t="str">
            <v/>
          </cell>
        </row>
        <row r="12">
          <cell r="B12">
            <v>517</v>
          </cell>
          <cell r="C12" t="str">
            <v>CYPRESS FAIRBANKS ISD NUTRITION SERVICES</v>
          </cell>
          <cell r="D12" t="str">
            <v/>
          </cell>
          <cell r="E12" t="str">
            <v/>
          </cell>
          <cell r="F12" t="str">
            <v/>
          </cell>
          <cell r="G12" t="str">
            <v/>
          </cell>
        </row>
        <row r="13">
          <cell r="B13">
            <v>564</v>
          </cell>
          <cell r="C13" t="str">
            <v>DONNA ISD</v>
          </cell>
          <cell r="D13" t="str">
            <v/>
          </cell>
          <cell r="E13" t="str">
            <v/>
          </cell>
          <cell r="F13" t="str">
            <v/>
          </cell>
          <cell r="G13" t="str">
            <v/>
          </cell>
        </row>
        <row r="14">
          <cell r="B14">
            <v>870</v>
          </cell>
          <cell r="C14" t="str">
            <v>DRISCOLL ISD</v>
          </cell>
          <cell r="D14" t="str">
            <v/>
          </cell>
          <cell r="E14">
            <v>1198.1100000000001</v>
          </cell>
          <cell r="F14" t="str">
            <v/>
          </cell>
          <cell r="G14">
            <v>197.5</v>
          </cell>
        </row>
        <row r="15">
          <cell r="B15">
            <v>565</v>
          </cell>
          <cell r="C15" t="str">
            <v>EDCOUCH ELSA ISD</v>
          </cell>
          <cell r="D15" t="str">
            <v/>
          </cell>
          <cell r="E15" t="str">
            <v/>
          </cell>
          <cell r="F15" t="str">
            <v/>
          </cell>
          <cell r="G15" t="str">
            <v/>
          </cell>
        </row>
        <row r="16">
          <cell r="B16">
            <v>566</v>
          </cell>
          <cell r="C16" t="str">
            <v>EDINBURG ISD</v>
          </cell>
          <cell r="D16" t="str">
            <v/>
          </cell>
          <cell r="E16" t="str">
            <v/>
          </cell>
          <cell r="F16" t="str">
            <v/>
          </cell>
          <cell r="G16" t="str">
            <v/>
          </cell>
        </row>
        <row r="17">
          <cell r="B17">
            <v>876</v>
          </cell>
          <cell r="C17" t="str">
            <v>FLOUR BLUFF ISD</v>
          </cell>
          <cell r="D17" t="str">
            <v/>
          </cell>
          <cell r="E17" t="str">
            <v/>
          </cell>
          <cell r="F17" t="str">
            <v/>
          </cell>
          <cell r="G17" t="str">
            <v/>
          </cell>
        </row>
        <row r="18">
          <cell r="B18">
            <v>321</v>
          </cell>
          <cell r="C18" t="str">
            <v>FREER ISD</v>
          </cell>
          <cell r="D18" t="str">
            <v/>
          </cell>
          <cell r="E18" t="str">
            <v/>
          </cell>
          <cell r="F18" t="str">
            <v/>
          </cell>
          <cell r="G18" t="str">
            <v/>
          </cell>
        </row>
        <row r="19">
          <cell r="B19">
            <v>864</v>
          </cell>
          <cell r="C19" t="str">
            <v>GULF COAST COUNCIL OF LA RAZA</v>
          </cell>
          <cell r="D19" t="str">
            <v/>
          </cell>
          <cell r="E19" t="str">
            <v/>
          </cell>
          <cell r="F19" t="str">
            <v/>
          </cell>
          <cell r="G19" t="str">
            <v/>
          </cell>
        </row>
        <row r="20">
          <cell r="B20">
            <v>152</v>
          </cell>
          <cell r="C20" t="str">
            <v>HARLINGEN CISD</v>
          </cell>
          <cell r="D20" t="str">
            <v/>
          </cell>
          <cell r="E20" t="str">
            <v/>
          </cell>
          <cell r="F20" t="str">
            <v/>
          </cell>
          <cell r="G20" t="str">
            <v/>
          </cell>
        </row>
        <row r="21">
          <cell r="B21">
            <v>6554</v>
          </cell>
          <cell r="C21" t="str">
            <v>HARMONY PUBLIC SCHOOLS LAREDO FDP</v>
          </cell>
          <cell r="D21" t="str">
            <v/>
          </cell>
          <cell r="E21" t="str">
            <v/>
          </cell>
          <cell r="F21" t="str">
            <v/>
          </cell>
          <cell r="G21" t="str">
            <v/>
          </cell>
        </row>
        <row r="22">
          <cell r="B22">
            <v>567</v>
          </cell>
          <cell r="C22" t="str">
            <v>HIDALGO ISD</v>
          </cell>
          <cell r="D22" t="str">
            <v/>
          </cell>
          <cell r="E22" t="str">
            <v/>
          </cell>
          <cell r="F22" t="str">
            <v/>
          </cell>
          <cell r="G22" t="str">
            <v/>
          </cell>
        </row>
        <row r="23">
          <cell r="B23">
            <v>562</v>
          </cell>
          <cell r="C23" t="str">
            <v>IDEA PUBLIC SCHOOLS</v>
          </cell>
          <cell r="D23" t="str">
            <v/>
          </cell>
          <cell r="E23" t="str">
            <v/>
          </cell>
          <cell r="F23" t="str">
            <v/>
          </cell>
          <cell r="G23" t="str">
            <v/>
          </cell>
        </row>
        <row r="24">
          <cell r="B24">
            <v>657</v>
          </cell>
          <cell r="C24" t="str">
            <v>JIM HOGG COUNTY ISD</v>
          </cell>
          <cell r="D24" t="str">
            <v/>
          </cell>
          <cell r="E24" t="str">
            <v/>
          </cell>
          <cell r="F24" t="str">
            <v/>
          </cell>
          <cell r="G24" t="str">
            <v/>
          </cell>
        </row>
        <row r="25">
          <cell r="B25">
            <v>67</v>
          </cell>
          <cell r="C25" t="str">
            <v>JUBILEE ACADEMIES</v>
          </cell>
          <cell r="D25" t="str">
            <v/>
          </cell>
          <cell r="E25" t="str">
            <v/>
          </cell>
          <cell r="F25" t="str">
            <v/>
          </cell>
          <cell r="G25" t="str">
            <v/>
          </cell>
        </row>
        <row r="26">
          <cell r="B26">
            <v>698</v>
          </cell>
          <cell r="C26" t="str">
            <v>KINGSVILLE ISD</v>
          </cell>
          <cell r="D26" t="str">
            <v/>
          </cell>
          <cell r="E26" t="str">
            <v/>
          </cell>
          <cell r="F26" t="str">
            <v/>
          </cell>
          <cell r="G26">
            <v>38.75</v>
          </cell>
        </row>
        <row r="27">
          <cell r="B27">
            <v>153</v>
          </cell>
          <cell r="C27" t="str">
            <v>LA FERIA ISD</v>
          </cell>
          <cell r="D27" t="str">
            <v/>
          </cell>
          <cell r="E27" t="str">
            <v/>
          </cell>
          <cell r="F27" t="str">
            <v/>
          </cell>
          <cell r="G27" t="str">
            <v/>
          </cell>
        </row>
        <row r="28">
          <cell r="B28">
            <v>662</v>
          </cell>
          <cell r="C28" t="str">
            <v>LA GLORIA ISD</v>
          </cell>
          <cell r="D28" t="str">
            <v/>
          </cell>
          <cell r="E28" t="str">
            <v/>
          </cell>
          <cell r="F28" t="str">
            <v/>
          </cell>
          <cell r="G28" t="str">
            <v/>
          </cell>
        </row>
        <row r="29">
          <cell r="B29">
            <v>574</v>
          </cell>
          <cell r="C29" t="str">
            <v>LA JOYA ISD</v>
          </cell>
          <cell r="D29" t="str">
            <v/>
          </cell>
          <cell r="E29" t="str">
            <v/>
          </cell>
          <cell r="F29" t="str">
            <v/>
          </cell>
          <cell r="G29" t="str">
            <v/>
          </cell>
        </row>
        <row r="30">
          <cell r="B30">
            <v>576</v>
          </cell>
          <cell r="C30" t="str">
            <v>LA VILLA ISD</v>
          </cell>
          <cell r="D30" t="str">
            <v/>
          </cell>
          <cell r="E30" t="str">
            <v/>
          </cell>
          <cell r="F30" t="str">
            <v/>
          </cell>
          <cell r="G30" t="str">
            <v/>
          </cell>
        </row>
        <row r="31">
          <cell r="B31">
            <v>1122</v>
          </cell>
          <cell r="C31" t="str">
            <v>LAREDO ISD</v>
          </cell>
          <cell r="D31" t="str">
            <v/>
          </cell>
          <cell r="E31" t="str">
            <v/>
          </cell>
          <cell r="F31" t="str">
            <v/>
          </cell>
          <cell r="G31" t="str">
            <v/>
          </cell>
        </row>
        <row r="32">
          <cell r="B32">
            <v>1143</v>
          </cell>
          <cell r="C32" t="str">
            <v>LASARA ISD</v>
          </cell>
          <cell r="D32" t="str">
            <v/>
          </cell>
          <cell r="E32" t="str">
            <v/>
          </cell>
          <cell r="F32" t="str">
            <v/>
          </cell>
          <cell r="G32">
            <v>91.25</v>
          </cell>
        </row>
        <row r="33">
          <cell r="B33">
            <v>871</v>
          </cell>
          <cell r="C33" t="str">
            <v>LONDON ISD</v>
          </cell>
          <cell r="D33" t="str">
            <v/>
          </cell>
          <cell r="E33">
            <v>133.98000000000002</v>
          </cell>
          <cell r="F33" t="str">
            <v/>
          </cell>
          <cell r="G33" t="str">
            <v/>
          </cell>
        </row>
        <row r="34">
          <cell r="B34">
            <v>154</v>
          </cell>
          <cell r="C34" t="str">
            <v>LOS FRESNOS CONS ISD</v>
          </cell>
          <cell r="D34" t="str">
            <v/>
          </cell>
          <cell r="E34">
            <v>1153.9100000000001</v>
          </cell>
          <cell r="F34" t="str">
            <v/>
          </cell>
          <cell r="G34" t="str">
            <v/>
          </cell>
        </row>
        <row r="35">
          <cell r="B35">
            <v>1144</v>
          </cell>
          <cell r="C35" t="str">
            <v>LYFORD CISD</v>
          </cell>
          <cell r="D35" t="str">
            <v/>
          </cell>
          <cell r="E35">
            <v>16.45</v>
          </cell>
          <cell r="F35" t="str">
            <v/>
          </cell>
          <cell r="G35">
            <v>1.25</v>
          </cell>
        </row>
        <row r="36">
          <cell r="B36">
            <v>568</v>
          </cell>
          <cell r="C36" t="str">
            <v>MCALLEN ISD</v>
          </cell>
          <cell r="D36" t="str">
            <v/>
          </cell>
          <cell r="E36" t="str">
            <v/>
          </cell>
          <cell r="F36" t="str">
            <v/>
          </cell>
          <cell r="G36" t="str">
            <v/>
          </cell>
        </row>
        <row r="37">
          <cell r="B37">
            <v>569</v>
          </cell>
          <cell r="C37" t="str">
            <v>MERCEDES ISD</v>
          </cell>
          <cell r="D37" t="str">
            <v/>
          </cell>
          <cell r="E37" t="str">
            <v/>
          </cell>
          <cell r="F37" t="str">
            <v/>
          </cell>
          <cell r="G37" t="str">
            <v/>
          </cell>
        </row>
        <row r="38">
          <cell r="B38">
            <v>570</v>
          </cell>
          <cell r="C38" t="str">
            <v>MISSION CISD</v>
          </cell>
          <cell r="D38" t="str">
            <v/>
          </cell>
          <cell r="E38" t="str">
            <v/>
          </cell>
          <cell r="F38" t="str">
            <v/>
          </cell>
          <cell r="G38" t="str">
            <v/>
          </cell>
        </row>
        <row r="39">
          <cell r="B39">
            <v>577</v>
          </cell>
          <cell r="C39" t="str">
            <v>MONTE ALTO ISD</v>
          </cell>
          <cell r="D39" t="str">
            <v/>
          </cell>
          <cell r="E39" t="str">
            <v/>
          </cell>
          <cell r="F39" t="str">
            <v/>
          </cell>
          <cell r="G39" t="str">
            <v/>
          </cell>
        </row>
        <row r="40">
          <cell r="B40">
            <v>1216</v>
          </cell>
          <cell r="C40" t="str">
            <v>NUECES CTY JUVENILE PROBATION DEPT</v>
          </cell>
          <cell r="D40" t="str">
            <v/>
          </cell>
          <cell r="E40" t="str">
            <v/>
          </cell>
          <cell r="F40" t="str">
            <v/>
          </cell>
          <cell r="G40" t="str">
            <v/>
          </cell>
        </row>
        <row r="41">
          <cell r="B41">
            <v>660</v>
          </cell>
          <cell r="C41" t="str">
            <v>ORANGE GROVE ISD</v>
          </cell>
          <cell r="D41" t="str">
            <v/>
          </cell>
          <cell r="E41">
            <v>133.98000000000002</v>
          </cell>
          <cell r="F41" t="str">
            <v/>
          </cell>
          <cell r="G41" t="str">
            <v/>
          </cell>
        </row>
        <row r="42">
          <cell r="B42">
            <v>1697</v>
          </cell>
          <cell r="C42" t="str">
            <v>PAN AMERICAN SCHOOL</v>
          </cell>
          <cell r="D42" t="str">
            <v/>
          </cell>
          <cell r="E42" t="str">
            <v/>
          </cell>
          <cell r="F42" t="str">
            <v/>
          </cell>
          <cell r="G42" t="str">
            <v/>
          </cell>
        </row>
        <row r="43">
          <cell r="B43">
            <v>571</v>
          </cell>
          <cell r="C43" t="str">
            <v>PHARR SAN JUAN ALAMO ISD</v>
          </cell>
          <cell r="D43" t="str">
            <v/>
          </cell>
          <cell r="E43" t="str">
            <v/>
          </cell>
          <cell r="F43" t="str">
            <v/>
          </cell>
          <cell r="G43" t="str">
            <v/>
          </cell>
        </row>
        <row r="44">
          <cell r="B44">
            <v>155</v>
          </cell>
          <cell r="C44" t="str">
            <v>POINT ISABEL ISD</v>
          </cell>
          <cell r="D44" t="str">
            <v/>
          </cell>
          <cell r="E44" t="str">
            <v/>
          </cell>
          <cell r="F44" t="str">
            <v/>
          </cell>
          <cell r="G44">
            <v>492.50000000000006</v>
          </cell>
        </row>
        <row r="45">
          <cell r="B45">
            <v>872</v>
          </cell>
          <cell r="C45" t="str">
            <v>PORT ARANSAS ISD</v>
          </cell>
          <cell r="D45" t="str">
            <v/>
          </cell>
          <cell r="E45">
            <v>98.7</v>
          </cell>
          <cell r="F45" t="str">
            <v/>
          </cell>
          <cell r="G45" t="str">
            <v/>
          </cell>
        </row>
        <row r="46">
          <cell r="B46">
            <v>661</v>
          </cell>
          <cell r="C46" t="str">
            <v>PREMONT ISD</v>
          </cell>
          <cell r="D46" t="str">
            <v/>
          </cell>
          <cell r="E46">
            <v>823.48</v>
          </cell>
          <cell r="F46" t="str">
            <v/>
          </cell>
          <cell r="G46">
            <v>71.25</v>
          </cell>
        </row>
        <row r="47">
          <cell r="B47">
            <v>572</v>
          </cell>
          <cell r="C47" t="str">
            <v>PROGRESO ISD</v>
          </cell>
          <cell r="D47" t="str">
            <v/>
          </cell>
          <cell r="E47" t="str">
            <v/>
          </cell>
          <cell r="F47" t="str">
            <v/>
          </cell>
          <cell r="G47" t="str">
            <v/>
          </cell>
        </row>
        <row r="48">
          <cell r="B48">
            <v>318</v>
          </cell>
          <cell r="C48" t="str">
            <v>RAMIREZ COMMON SCHOOL DISTRICT</v>
          </cell>
          <cell r="D48" t="str">
            <v/>
          </cell>
          <cell r="E48" t="str">
            <v/>
          </cell>
          <cell r="F48" t="str">
            <v/>
          </cell>
          <cell r="G48" t="str">
            <v/>
          </cell>
        </row>
        <row r="49">
          <cell r="B49">
            <v>1145</v>
          </cell>
          <cell r="C49" t="str">
            <v>RAYMONDVILLE ISD</v>
          </cell>
          <cell r="D49" t="str">
            <v/>
          </cell>
          <cell r="E49" t="str">
            <v/>
          </cell>
          <cell r="F49" t="str">
            <v/>
          </cell>
          <cell r="G49" t="str">
            <v/>
          </cell>
        </row>
        <row r="50">
          <cell r="B50">
            <v>699</v>
          </cell>
          <cell r="C50" t="str">
            <v>RICARDO ISD</v>
          </cell>
          <cell r="D50" t="str">
            <v/>
          </cell>
          <cell r="E50" t="str">
            <v/>
          </cell>
          <cell r="F50" t="str">
            <v/>
          </cell>
          <cell r="G50" t="str">
            <v/>
          </cell>
        </row>
        <row r="51">
          <cell r="B51">
            <v>1000</v>
          </cell>
          <cell r="C51" t="str">
            <v>RIO GRANDE CITY GRULLA ISD</v>
          </cell>
          <cell r="D51" t="str">
            <v/>
          </cell>
          <cell r="E51" t="str">
            <v/>
          </cell>
          <cell r="F51" t="str">
            <v/>
          </cell>
          <cell r="G51" t="str">
            <v/>
          </cell>
        </row>
        <row r="52">
          <cell r="B52">
            <v>156</v>
          </cell>
          <cell r="C52" t="str">
            <v>RIO HONDO ISD</v>
          </cell>
          <cell r="D52" t="str">
            <v/>
          </cell>
          <cell r="E52" t="str">
            <v/>
          </cell>
          <cell r="F52" t="str">
            <v/>
          </cell>
          <cell r="G52" t="str">
            <v/>
          </cell>
        </row>
        <row r="53">
          <cell r="B53">
            <v>700</v>
          </cell>
          <cell r="C53" t="str">
            <v>RIVIERA ISD</v>
          </cell>
          <cell r="D53" t="str">
            <v/>
          </cell>
          <cell r="E53">
            <v>622.79999999999995</v>
          </cell>
          <cell r="F53" t="str">
            <v/>
          </cell>
          <cell r="G53">
            <v>112.5</v>
          </cell>
        </row>
        <row r="54">
          <cell r="B54">
            <v>873</v>
          </cell>
          <cell r="C54" t="str">
            <v>ROBSTOWN ISD</v>
          </cell>
          <cell r="D54" t="str">
            <v/>
          </cell>
          <cell r="E54" t="str">
            <v/>
          </cell>
          <cell r="F54" t="str">
            <v/>
          </cell>
          <cell r="G54" t="str">
            <v/>
          </cell>
        </row>
        <row r="55">
          <cell r="B55">
            <v>1002</v>
          </cell>
          <cell r="C55" t="str">
            <v>ROMA ISD</v>
          </cell>
          <cell r="D55" t="str">
            <v/>
          </cell>
          <cell r="E55" t="str">
            <v/>
          </cell>
          <cell r="F55" t="str">
            <v/>
          </cell>
          <cell r="G55" t="str">
            <v/>
          </cell>
        </row>
        <row r="56">
          <cell r="B56">
            <v>157</v>
          </cell>
          <cell r="C56" t="str">
            <v>SAN BENITO CISD</v>
          </cell>
          <cell r="D56" t="str">
            <v/>
          </cell>
          <cell r="E56" t="str">
            <v/>
          </cell>
          <cell r="F56" t="str">
            <v/>
          </cell>
          <cell r="G56" t="str">
            <v/>
          </cell>
        </row>
        <row r="57">
          <cell r="B57">
            <v>320</v>
          </cell>
          <cell r="C57" t="str">
            <v>SAN DIEGO ISD</v>
          </cell>
          <cell r="D57" t="str">
            <v/>
          </cell>
          <cell r="E57">
            <v>164.5</v>
          </cell>
          <cell r="F57" t="str">
            <v/>
          </cell>
          <cell r="G57" t="str">
            <v/>
          </cell>
        </row>
        <row r="58">
          <cell r="B58">
            <v>1001</v>
          </cell>
          <cell r="C58" t="str">
            <v>SAN ISIDRO ISD</v>
          </cell>
          <cell r="D58" t="str">
            <v/>
          </cell>
          <cell r="E58" t="str">
            <v/>
          </cell>
          <cell r="F58" t="str">
            <v/>
          </cell>
          <cell r="G58" t="str">
            <v/>
          </cell>
        </row>
        <row r="59">
          <cell r="B59">
            <v>1146</v>
          </cell>
          <cell r="C59" t="str">
            <v>SAN PERLITA ISD</v>
          </cell>
          <cell r="D59" t="str">
            <v/>
          </cell>
          <cell r="E59" t="str">
            <v/>
          </cell>
          <cell r="F59" t="str">
            <v/>
          </cell>
          <cell r="G59" t="str">
            <v/>
          </cell>
        </row>
        <row r="60">
          <cell r="B60">
            <v>701</v>
          </cell>
          <cell r="C60" t="str">
            <v>SANTA GERTRUDIS ISD</v>
          </cell>
          <cell r="D60" t="str">
            <v/>
          </cell>
          <cell r="E60">
            <v>115.14999999999999</v>
          </cell>
          <cell r="F60" t="str">
            <v/>
          </cell>
          <cell r="G60">
            <v>11.25</v>
          </cell>
        </row>
        <row r="61">
          <cell r="B61">
            <v>158</v>
          </cell>
          <cell r="C61" t="str">
            <v>SANTA MARIA ISD</v>
          </cell>
          <cell r="D61" t="str">
            <v/>
          </cell>
          <cell r="E61" t="str">
            <v/>
          </cell>
          <cell r="F61" t="str">
            <v/>
          </cell>
          <cell r="G61" t="str">
            <v/>
          </cell>
        </row>
        <row r="62">
          <cell r="B62">
            <v>159</v>
          </cell>
          <cell r="C62" t="str">
            <v>SANTA ROSA ISD</v>
          </cell>
          <cell r="D62" t="str">
            <v/>
          </cell>
          <cell r="E62" t="str">
            <v/>
          </cell>
          <cell r="F62" t="str">
            <v/>
          </cell>
          <cell r="G62" t="str">
            <v/>
          </cell>
        </row>
        <row r="63">
          <cell r="B63">
            <v>573</v>
          </cell>
          <cell r="C63" t="str">
            <v>SHARYLAND ISD</v>
          </cell>
          <cell r="D63" t="str">
            <v/>
          </cell>
          <cell r="E63" t="str">
            <v/>
          </cell>
          <cell r="F63" t="str">
            <v/>
          </cell>
          <cell r="G63" t="str">
            <v/>
          </cell>
        </row>
        <row r="64">
          <cell r="B64">
            <v>560</v>
          </cell>
          <cell r="C64" t="str">
            <v>SOUTH TEXAS EDUCATIONAL TECH</v>
          </cell>
          <cell r="D64" t="str">
            <v/>
          </cell>
          <cell r="E64" t="str">
            <v/>
          </cell>
          <cell r="F64" t="str">
            <v/>
          </cell>
          <cell r="G64" t="str">
            <v/>
          </cell>
        </row>
        <row r="65">
          <cell r="B65">
            <v>73</v>
          </cell>
          <cell r="C65" t="str">
            <v>SOUTH TEXAS HARMONY PUBLIC SCHOOLS</v>
          </cell>
          <cell r="D65" t="str">
            <v/>
          </cell>
          <cell r="E65">
            <v>12137.31</v>
          </cell>
          <cell r="F65">
            <v>473.75</v>
          </cell>
          <cell r="G65" t="str">
            <v/>
          </cell>
        </row>
        <row r="66">
          <cell r="B66">
            <v>160</v>
          </cell>
          <cell r="C66" t="str">
            <v>SOUTH TEXAS ISD</v>
          </cell>
          <cell r="D66" t="str">
            <v/>
          </cell>
          <cell r="E66" t="str">
            <v/>
          </cell>
          <cell r="F66" t="str">
            <v/>
          </cell>
          <cell r="G66" t="str">
            <v/>
          </cell>
        </row>
        <row r="67">
          <cell r="B67">
            <v>1368</v>
          </cell>
          <cell r="C67" t="str">
            <v>SOUTHWEST KEY PROGRAM</v>
          </cell>
          <cell r="D67" t="str">
            <v/>
          </cell>
          <cell r="E67" t="str">
            <v/>
          </cell>
          <cell r="F67" t="str">
            <v/>
          </cell>
          <cell r="G67" t="str">
            <v/>
          </cell>
        </row>
        <row r="68">
          <cell r="B68">
            <v>1233</v>
          </cell>
          <cell r="C68" t="str">
            <v>ST ANTHONY SCHOOL</v>
          </cell>
          <cell r="D68" t="str">
            <v/>
          </cell>
          <cell r="E68" t="str">
            <v/>
          </cell>
          <cell r="F68" t="str">
            <v/>
          </cell>
          <cell r="G68" t="str">
            <v/>
          </cell>
        </row>
        <row r="69">
          <cell r="B69">
            <v>3870</v>
          </cell>
          <cell r="C69" t="str">
            <v>TEJANO CENTER FOR COMMUNITY CONCERNS INC</v>
          </cell>
          <cell r="D69" t="str">
            <v/>
          </cell>
          <cell r="E69" t="str">
            <v/>
          </cell>
          <cell r="F69" t="str">
            <v/>
          </cell>
          <cell r="G69" t="str">
            <v/>
          </cell>
        </row>
        <row r="70">
          <cell r="B70">
            <v>3855</v>
          </cell>
          <cell r="C70" t="str">
            <v>TJJD ENDA TAMAYO HOUSE</v>
          </cell>
          <cell r="D70" t="str">
            <v/>
          </cell>
          <cell r="E70" t="str">
            <v/>
          </cell>
          <cell r="F70" t="str">
            <v/>
          </cell>
          <cell r="G70" t="str">
            <v/>
          </cell>
        </row>
        <row r="71">
          <cell r="B71">
            <v>3862</v>
          </cell>
          <cell r="C71" t="str">
            <v>TJJD EVINS FDP</v>
          </cell>
          <cell r="D71" t="str">
            <v/>
          </cell>
          <cell r="E71" t="str">
            <v/>
          </cell>
          <cell r="F71" t="str">
            <v/>
          </cell>
          <cell r="G71" t="str">
            <v/>
          </cell>
        </row>
        <row r="72">
          <cell r="B72">
            <v>874</v>
          </cell>
          <cell r="C72" t="str">
            <v>TULOSO MIDWAY ISD</v>
          </cell>
          <cell r="D72" t="str">
            <v/>
          </cell>
          <cell r="E72">
            <v>15070.580000000002</v>
          </cell>
          <cell r="F72" t="str">
            <v/>
          </cell>
          <cell r="G72">
            <v>3.75</v>
          </cell>
        </row>
        <row r="73">
          <cell r="B73">
            <v>1123</v>
          </cell>
          <cell r="C73" t="str">
            <v>UNITED ISD</v>
          </cell>
          <cell r="D73" t="str">
            <v/>
          </cell>
          <cell r="E73" t="str">
            <v/>
          </cell>
          <cell r="F73" t="str">
            <v/>
          </cell>
          <cell r="G73" t="str">
            <v/>
          </cell>
        </row>
        <row r="74">
          <cell r="B74">
            <v>578</v>
          </cell>
          <cell r="C74" t="str">
            <v>VALLEY VIEW ISD</v>
          </cell>
          <cell r="D74" t="str">
            <v/>
          </cell>
          <cell r="E74" t="str">
            <v/>
          </cell>
          <cell r="F74" t="str">
            <v/>
          </cell>
          <cell r="G74" t="str">
            <v/>
          </cell>
        </row>
        <row r="75">
          <cell r="B75">
            <v>563</v>
          </cell>
          <cell r="C75" t="str">
            <v>VANGUARD ACADEMY</v>
          </cell>
          <cell r="D75" t="str">
            <v/>
          </cell>
          <cell r="E75" t="str">
            <v/>
          </cell>
          <cell r="F75" t="str">
            <v/>
          </cell>
          <cell r="G75" t="str">
            <v/>
          </cell>
        </row>
        <row r="76">
          <cell r="B76">
            <v>1124</v>
          </cell>
          <cell r="C76" t="str">
            <v>WEBB CONS ISD</v>
          </cell>
          <cell r="D76" t="str">
            <v/>
          </cell>
          <cell r="E76" t="str">
            <v/>
          </cell>
          <cell r="F76" t="str">
            <v/>
          </cell>
          <cell r="G76">
            <v>143.75</v>
          </cell>
        </row>
        <row r="77">
          <cell r="B77">
            <v>575</v>
          </cell>
          <cell r="C77" t="str">
            <v>WESLACO ISD</v>
          </cell>
          <cell r="D77" t="str">
            <v/>
          </cell>
          <cell r="E77" t="str">
            <v/>
          </cell>
          <cell r="F77" t="str">
            <v/>
          </cell>
          <cell r="G77" t="str">
            <v/>
          </cell>
        </row>
        <row r="78">
          <cell r="B78">
            <v>877</v>
          </cell>
          <cell r="C78" t="str">
            <v>WEST OSO ISD</v>
          </cell>
          <cell r="D78">
            <v>-21.42</v>
          </cell>
          <cell r="E78" t="str">
            <v/>
          </cell>
          <cell r="F78" t="str">
            <v/>
          </cell>
          <cell r="G78" t="str">
            <v/>
          </cell>
        </row>
        <row r="79">
          <cell r="B79">
            <v>1182</v>
          </cell>
          <cell r="C79" t="str">
            <v>ZAPATA COUNTY ISD</v>
          </cell>
          <cell r="D79" t="str">
            <v/>
          </cell>
          <cell r="E79" t="str">
            <v/>
          </cell>
          <cell r="F79" t="str">
            <v/>
          </cell>
          <cell r="G79" t="str">
            <v/>
          </cell>
        </row>
        <row r="80">
          <cell r="D80">
            <v>-21.42</v>
          </cell>
          <cell r="E80">
            <v>31863.950000000004</v>
          </cell>
          <cell r="F80">
            <v>460</v>
          </cell>
          <cell r="G80">
            <v>1815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B1" t="str">
            <v>CE No.</v>
          </cell>
          <cell r="C1" t="str">
            <v>Contracting Entity Name</v>
          </cell>
          <cell r="D1" t="str">
            <v>Delivery Fees Charged</v>
          </cell>
          <cell r="E1" t="str">
            <v>Delivery Fees Paid</v>
          </cell>
          <cell r="F1" t="str">
            <v>Private Storage Fees Charged</v>
          </cell>
          <cell r="G1" t="str">
            <v>Private Storage Fees Paid</v>
          </cell>
        </row>
        <row r="2">
          <cell r="B2">
            <v>579</v>
          </cell>
          <cell r="C2" t="str">
            <v>ABBOTT ISD</v>
          </cell>
          <cell r="D2">
            <v>335.02</v>
          </cell>
          <cell r="E2">
            <v>458.22</v>
          </cell>
          <cell r="F2" t="str">
            <v/>
          </cell>
          <cell r="G2" t="str">
            <v/>
          </cell>
        </row>
        <row r="3">
          <cell r="B3">
            <v>247</v>
          </cell>
          <cell r="C3" t="str">
            <v>ACADEMY OF DALLAS CHARTER SCHOOL</v>
          </cell>
          <cell r="D3">
            <v>2173.6</v>
          </cell>
          <cell r="E3">
            <v>2970.54</v>
          </cell>
          <cell r="F3">
            <v>330</v>
          </cell>
          <cell r="G3">
            <v>782.5</v>
          </cell>
        </row>
        <row r="4">
          <cell r="B4">
            <v>251</v>
          </cell>
          <cell r="C4" t="str">
            <v>ACADEMY OF DALLAS CHARTER SCHOOL</v>
          </cell>
          <cell r="D4">
            <v>723.46</v>
          </cell>
          <cell r="E4">
            <v>552.97</v>
          </cell>
          <cell r="F4">
            <v>66.25</v>
          </cell>
          <cell r="G4">
            <v>200</v>
          </cell>
        </row>
        <row r="5">
          <cell r="B5">
            <v>901</v>
          </cell>
          <cell r="C5" t="str">
            <v>ALEDO ISD</v>
          </cell>
          <cell r="D5">
            <v>164.5</v>
          </cell>
          <cell r="E5">
            <v>164.5</v>
          </cell>
          <cell r="F5" t="str">
            <v/>
          </cell>
          <cell r="G5" t="str">
            <v/>
          </cell>
        </row>
        <row r="6">
          <cell r="B6">
            <v>195</v>
          </cell>
          <cell r="C6" t="str">
            <v>ALLEN ISD</v>
          </cell>
          <cell r="D6" t="str">
            <v/>
          </cell>
          <cell r="E6">
            <v>133.98000000000002</v>
          </cell>
          <cell r="F6" t="str">
            <v/>
          </cell>
          <cell r="G6" t="str">
            <v/>
          </cell>
        </row>
        <row r="7">
          <cell r="B7">
            <v>663</v>
          </cell>
          <cell r="C7" t="str">
            <v>ALVARADO ISD</v>
          </cell>
          <cell r="D7">
            <v>5047.13</v>
          </cell>
          <cell r="E7">
            <v>9276.7400000000016</v>
          </cell>
          <cell r="F7">
            <v>380.00000000000006</v>
          </cell>
          <cell r="G7" t="str">
            <v/>
          </cell>
        </row>
        <row r="8">
          <cell r="B8">
            <v>1164</v>
          </cell>
          <cell r="C8" t="str">
            <v>ALVORD ISD</v>
          </cell>
          <cell r="D8" t="str">
            <v/>
          </cell>
          <cell r="E8">
            <v>164.5</v>
          </cell>
          <cell r="F8" t="str">
            <v/>
          </cell>
          <cell r="G8" t="str">
            <v/>
          </cell>
        </row>
        <row r="9">
          <cell r="B9">
            <v>196</v>
          </cell>
          <cell r="C9" t="str">
            <v>ANNA ISD</v>
          </cell>
          <cell r="D9">
            <v>8366.3499999999985</v>
          </cell>
          <cell r="E9">
            <v>16386.849999999999</v>
          </cell>
          <cell r="F9">
            <v>5093.75</v>
          </cell>
          <cell r="G9">
            <v>7806.25</v>
          </cell>
        </row>
        <row r="10">
          <cell r="B10">
            <v>261</v>
          </cell>
          <cell r="C10" t="str">
            <v>APLUS CHARTER DBA INSPIRED VISION ACADEMY</v>
          </cell>
          <cell r="D10">
            <v>116.62</v>
          </cell>
          <cell r="E10">
            <v>387.92</v>
          </cell>
          <cell r="F10">
            <v>5</v>
          </cell>
          <cell r="G10">
            <v>5</v>
          </cell>
        </row>
        <row r="11">
          <cell r="B11">
            <v>260</v>
          </cell>
          <cell r="C11" t="str">
            <v>APLUS CHARTER SCHOOLS DBA A ACADEMY</v>
          </cell>
          <cell r="D11">
            <v>148.05000000000001</v>
          </cell>
          <cell r="E11">
            <v>406.77000000000004</v>
          </cell>
          <cell r="F11" t="str">
            <v/>
          </cell>
          <cell r="G11" t="str">
            <v/>
          </cell>
        </row>
        <row r="12">
          <cell r="B12">
            <v>588</v>
          </cell>
          <cell r="C12" t="str">
            <v>AQUILLA ISD</v>
          </cell>
          <cell r="D12">
            <v>147.84</v>
          </cell>
          <cell r="E12">
            <v>969.88000000000011</v>
          </cell>
          <cell r="F12" t="str">
            <v/>
          </cell>
          <cell r="G12">
            <v>87.4</v>
          </cell>
        </row>
        <row r="13">
          <cell r="B13">
            <v>303</v>
          </cell>
          <cell r="C13" t="str">
            <v>ARGYLE ISD</v>
          </cell>
          <cell r="D13" t="str">
            <v/>
          </cell>
          <cell r="E13" t="str">
            <v/>
          </cell>
          <cell r="F13">
            <v>0</v>
          </cell>
          <cell r="G13" t="str">
            <v/>
          </cell>
        </row>
        <row r="14">
          <cell r="B14">
            <v>4171</v>
          </cell>
          <cell r="C14" t="str">
            <v>ARLINGTON CLASSICS ACADEMY</v>
          </cell>
          <cell r="D14">
            <v>164.5</v>
          </cell>
          <cell r="E14">
            <v>164.5</v>
          </cell>
          <cell r="F14" t="str">
            <v/>
          </cell>
          <cell r="G14" t="str">
            <v/>
          </cell>
        </row>
        <row r="15">
          <cell r="B15">
            <v>1017</v>
          </cell>
          <cell r="C15" t="str">
            <v>ARLINGTON ISD</v>
          </cell>
          <cell r="D15">
            <v>164.5</v>
          </cell>
          <cell r="E15">
            <v>164.5</v>
          </cell>
          <cell r="F15" t="str">
            <v/>
          </cell>
          <cell r="G15" t="str">
            <v/>
          </cell>
        </row>
        <row r="16">
          <cell r="B16">
            <v>301</v>
          </cell>
          <cell r="C16" t="str">
            <v>AUBREY ISD</v>
          </cell>
          <cell r="D16">
            <v>98.7</v>
          </cell>
          <cell r="E16">
            <v>98.7</v>
          </cell>
          <cell r="F16" t="str">
            <v/>
          </cell>
          <cell r="G16" t="str">
            <v/>
          </cell>
        </row>
        <row r="17">
          <cell r="B17">
            <v>331</v>
          </cell>
          <cell r="C17" t="str">
            <v>AVALON ISD</v>
          </cell>
          <cell r="D17">
            <v>164.5</v>
          </cell>
          <cell r="E17">
            <v>164.5</v>
          </cell>
          <cell r="F17" t="str">
            <v/>
          </cell>
          <cell r="G17" t="str">
            <v/>
          </cell>
        </row>
        <row r="18">
          <cell r="B18">
            <v>255</v>
          </cell>
          <cell r="C18" t="str">
            <v>AW BROWN LEADERSHIP ACADEMY</v>
          </cell>
          <cell r="D18" t="str">
            <v/>
          </cell>
          <cell r="E18" t="str">
            <v/>
          </cell>
          <cell r="F18" t="str">
            <v/>
          </cell>
          <cell r="G18" t="str">
            <v/>
          </cell>
        </row>
        <row r="19">
          <cell r="B19">
            <v>791</v>
          </cell>
          <cell r="C19" t="str">
            <v>AXTELL ISD</v>
          </cell>
          <cell r="D19">
            <v>131.6</v>
          </cell>
          <cell r="E19">
            <v>279.44</v>
          </cell>
          <cell r="F19" t="str">
            <v/>
          </cell>
          <cell r="G19" t="str">
            <v/>
          </cell>
        </row>
        <row r="20">
          <cell r="B20">
            <v>1027</v>
          </cell>
          <cell r="C20" t="str">
            <v>AZLE ISD</v>
          </cell>
          <cell r="D20">
            <v>837.31</v>
          </cell>
          <cell r="E20">
            <v>974.07999999999993</v>
          </cell>
          <cell r="F20">
            <v>20</v>
          </cell>
          <cell r="G20">
            <v>20</v>
          </cell>
        </row>
        <row r="21">
          <cell r="B21">
            <v>185</v>
          </cell>
          <cell r="C21" t="str">
            <v>BELLEVUE ISD</v>
          </cell>
          <cell r="D21" t="str">
            <v/>
          </cell>
          <cell r="E21" t="str">
            <v/>
          </cell>
          <cell r="F21" t="str">
            <v/>
          </cell>
          <cell r="G21" t="str">
            <v/>
          </cell>
        </row>
        <row r="22">
          <cell r="B22">
            <v>424</v>
          </cell>
          <cell r="C22" t="str">
            <v>BELLS ISD</v>
          </cell>
          <cell r="D22" t="str">
            <v/>
          </cell>
          <cell r="E22">
            <v>164.5</v>
          </cell>
          <cell r="F22" t="str">
            <v/>
          </cell>
          <cell r="G22" t="str">
            <v/>
          </cell>
        </row>
        <row r="23">
          <cell r="B23">
            <v>1018</v>
          </cell>
          <cell r="C23" t="str">
            <v>BIRDVILLE ISD</v>
          </cell>
          <cell r="D23" t="str">
            <v/>
          </cell>
          <cell r="E23">
            <v>11.86</v>
          </cell>
          <cell r="F23" t="str">
            <v/>
          </cell>
          <cell r="G23" t="str">
            <v/>
          </cell>
        </row>
        <row r="24">
          <cell r="B24">
            <v>850</v>
          </cell>
          <cell r="C24" t="str">
            <v>BLOOMING GROVE ISD</v>
          </cell>
          <cell r="D24">
            <v>164.5</v>
          </cell>
          <cell r="E24">
            <v>164.5</v>
          </cell>
          <cell r="F24" t="str">
            <v/>
          </cell>
          <cell r="G24" t="str">
            <v/>
          </cell>
        </row>
        <row r="25">
          <cell r="B25">
            <v>206</v>
          </cell>
          <cell r="C25" t="str">
            <v>BLUE RIDGE ISD</v>
          </cell>
          <cell r="D25" t="str">
            <v/>
          </cell>
          <cell r="E25">
            <v>446.53000000000003</v>
          </cell>
          <cell r="F25" t="str">
            <v/>
          </cell>
          <cell r="G25" t="str">
            <v/>
          </cell>
        </row>
        <row r="26">
          <cell r="B26">
            <v>358</v>
          </cell>
          <cell r="C26" t="str">
            <v>BLUFF DALE ISD</v>
          </cell>
          <cell r="D26">
            <v>65.8</v>
          </cell>
          <cell r="E26">
            <v>180.36</v>
          </cell>
          <cell r="F26" t="str">
            <v/>
          </cell>
          <cell r="G26">
            <v>5</v>
          </cell>
        </row>
        <row r="27">
          <cell r="B27">
            <v>589</v>
          </cell>
          <cell r="C27" t="str">
            <v>BLUM ISD</v>
          </cell>
          <cell r="D27">
            <v>532.25</v>
          </cell>
          <cell r="E27">
            <v>841.93000000000006</v>
          </cell>
          <cell r="F27">
            <v>46.25</v>
          </cell>
          <cell r="G27">
            <v>76.25</v>
          </cell>
        </row>
        <row r="28">
          <cell r="B28">
            <v>366</v>
          </cell>
          <cell r="C28" t="str">
            <v>BONHAM ISD</v>
          </cell>
          <cell r="D28">
            <v>164.5</v>
          </cell>
          <cell r="E28">
            <v>279.64999999999998</v>
          </cell>
          <cell r="F28" t="str">
            <v/>
          </cell>
          <cell r="G28" t="str">
            <v/>
          </cell>
        </row>
        <row r="29">
          <cell r="B29">
            <v>796</v>
          </cell>
          <cell r="C29" t="str">
            <v>BOSQUEVILLE ISD</v>
          </cell>
          <cell r="D29" t="str">
            <v/>
          </cell>
          <cell r="E29" t="str">
            <v/>
          </cell>
          <cell r="F29">
            <v>0</v>
          </cell>
          <cell r="G29" t="str">
            <v/>
          </cell>
        </row>
        <row r="30">
          <cell r="B30">
            <v>822</v>
          </cell>
          <cell r="C30" t="str">
            <v>BOWIE ISD</v>
          </cell>
          <cell r="D30" t="str">
            <v/>
          </cell>
          <cell r="E30">
            <v>164.5</v>
          </cell>
          <cell r="F30" t="str">
            <v/>
          </cell>
          <cell r="G30" t="str">
            <v/>
          </cell>
        </row>
        <row r="31">
          <cell r="B31">
            <v>1165</v>
          </cell>
          <cell r="C31" t="str">
            <v>BOYD ISD</v>
          </cell>
          <cell r="D31" t="str">
            <v/>
          </cell>
          <cell r="E31">
            <v>164.5</v>
          </cell>
          <cell r="F31" t="str">
            <v/>
          </cell>
          <cell r="G31" t="str">
            <v/>
          </cell>
        </row>
        <row r="32">
          <cell r="B32">
            <v>1003</v>
          </cell>
          <cell r="C32" t="str">
            <v>BRECKENRIDGE ISD</v>
          </cell>
          <cell r="D32">
            <v>147.84</v>
          </cell>
          <cell r="E32">
            <v>295.68</v>
          </cell>
          <cell r="F32" t="str">
            <v/>
          </cell>
          <cell r="G32" t="str">
            <v/>
          </cell>
        </row>
        <row r="33">
          <cell r="B33">
            <v>1166</v>
          </cell>
          <cell r="C33" t="str">
            <v>BRIDGEPORT ISD</v>
          </cell>
          <cell r="D33" t="str">
            <v/>
          </cell>
          <cell r="E33">
            <v>164.5</v>
          </cell>
          <cell r="F33" t="str">
            <v/>
          </cell>
          <cell r="G33" t="str">
            <v/>
          </cell>
        </row>
        <row r="34">
          <cell r="B34">
            <v>903</v>
          </cell>
          <cell r="C34" t="str">
            <v>BROCK ISD</v>
          </cell>
          <cell r="D34" t="str">
            <v/>
          </cell>
          <cell r="E34">
            <v>164.5</v>
          </cell>
          <cell r="F34" t="str">
            <v/>
          </cell>
          <cell r="G34" t="str">
            <v/>
          </cell>
        </row>
        <row r="35">
          <cell r="B35">
            <v>792</v>
          </cell>
          <cell r="C35" t="str">
            <v>BRUCEVILLE EDDY ISD</v>
          </cell>
          <cell r="D35">
            <v>164.5</v>
          </cell>
          <cell r="E35">
            <v>329.20000000000005</v>
          </cell>
          <cell r="F35" t="str">
            <v/>
          </cell>
          <cell r="G35" t="str">
            <v/>
          </cell>
        </row>
        <row r="36">
          <cell r="B36">
            <v>634</v>
          </cell>
          <cell r="C36" t="str">
            <v>BRYSON ISD</v>
          </cell>
          <cell r="D36" t="str">
            <v/>
          </cell>
          <cell r="E36">
            <v>164.5</v>
          </cell>
          <cell r="F36" t="str">
            <v/>
          </cell>
          <cell r="G36" t="str">
            <v/>
          </cell>
        </row>
        <row r="37">
          <cell r="B37">
            <v>664</v>
          </cell>
          <cell r="C37" t="str">
            <v>BURLESON ISD</v>
          </cell>
          <cell r="D37">
            <v>409.16999999999996</v>
          </cell>
          <cell r="E37">
            <v>1623.74</v>
          </cell>
          <cell r="F37" t="str">
            <v/>
          </cell>
          <cell r="G37" t="str">
            <v/>
          </cell>
        </row>
        <row r="38">
          <cell r="B38">
            <v>580</v>
          </cell>
          <cell r="C38" t="str">
            <v>BYNUM ISD</v>
          </cell>
          <cell r="D38">
            <v>123.2</v>
          </cell>
          <cell r="E38">
            <v>123.2</v>
          </cell>
          <cell r="F38">
            <v>3.75</v>
          </cell>
          <cell r="G38">
            <v>3.75</v>
          </cell>
        </row>
        <row r="39">
          <cell r="B39">
            <v>225</v>
          </cell>
          <cell r="C39" t="str">
            <v>CALLISBURG ISD</v>
          </cell>
          <cell r="D39">
            <v>164.70000000000002</v>
          </cell>
          <cell r="E39">
            <v>520.5</v>
          </cell>
          <cell r="F39" t="str">
            <v/>
          </cell>
          <cell r="G39" t="str">
            <v/>
          </cell>
        </row>
        <row r="40">
          <cell r="B40">
            <v>274</v>
          </cell>
          <cell r="C40" t="str">
            <v>CARROLLTON FARMERS BRANCH</v>
          </cell>
          <cell r="D40">
            <v>0</v>
          </cell>
          <cell r="E40" t="str">
            <v/>
          </cell>
          <cell r="F40" t="str">
            <v/>
          </cell>
          <cell r="G40" t="str">
            <v/>
          </cell>
        </row>
        <row r="41">
          <cell r="B41">
            <v>1029</v>
          </cell>
          <cell r="C41" t="str">
            <v>CASTLEBERRY ISD</v>
          </cell>
          <cell r="D41">
            <v>3983.25</v>
          </cell>
          <cell r="E41">
            <v>3983.25</v>
          </cell>
          <cell r="F41">
            <v>297.5</v>
          </cell>
          <cell r="G41">
            <v>408.75</v>
          </cell>
        </row>
        <row r="42">
          <cell r="B42">
            <v>275</v>
          </cell>
          <cell r="C42" t="str">
            <v>CEDAR HILL ISD</v>
          </cell>
          <cell r="D42">
            <v>446.87999999999994</v>
          </cell>
          <cell r="E42">
            <v>446.87999999999994</v>
          </cell>
          <cell r="F42" t="str">
            <v/>
          </cell>
          <cell r="G42" t="str">
            <v/>
          </cell>
        </row>
        <row r="43">
          <cell r="B43">
            <v>197</v>
          </cell>
          <cell r="C43" t="str">
            <v>CELINA ISD</v>
          </cell>
          <cell r="D43">
            <v>3193.4300000000003</v>
          </cell>
          <cell r="E43">
            <v>3915.4999999999995</v>
          </cell>
          <cell r="F43">
            <v>13.75</v>
          </cell>
          <cell r="G43">
            <v>13.75</v>
          </cell>
        </row>
        <row r="44">
          <cell r="B44">
            <v>1167</v>
          </cell>
          <cell r="C44" t="str">
            <v>CHICO ISD</v>
          </cell>
          <cell r="D44" t="str">
            <v/>
          </cell>
          <cell r="E44">
            <v>164.5</v>
          </cell>
          <cell r="F44" t="str">
            <v/>
          </cell>
          <cell r="G44" t="str">
            <v/>
          </cell>
        </row>
        <row r="45">
          <cell r="B45">
            <v>793</v>
          </cell>
          <cell r="C45" t="str">
            <v>CHINA SPRING ISD</v>
          </cell>
          <cell r="D45">
            <v>239.60000000000002</v>
          </cell>
          <cell r="E45">
            <v>239.60000000000002</v>
          </cell>
          <cell r="F45" t="str">
            <v/>
          </cell>
          <cell r="G45" t="str">
            <v/>
          </cell>
        </row>
        <row r="46">
          <cell r="B46">
            <v>322</v>
          </cell>
          <cell r="C46" t="str">
            <v>CISCO ISD</v>
          </cell>
          <cell r="D46">
            <v>1144.57</v>
          </cell>
          <cell r="E46">
            <v>1470.7199999999998</v>
          </cell>
          <cell r="F46">
            <v>116.25</v>
          </cell>
          <cell r="G46">
            <v>123.75</v>
          </cell>
        </row>
        <row r="47">
          <cell r="B47">
            <v>270</v>
          </cell>
          <cell r="C47" t="str">
            <v>CITYSCAPE SCHOOLS INC</v>
          </cell>
          <cell r="D47">
            <v>2329.98</v>
          </cell>
          <cell r="E47">
            <v>3326.17</v>
          </cell>
          <cell r="F47">
            <v>197.49999999999997</v>
          </cell>
          <cell r="G47">
            <v>333.75</v>
          </cell>
        </row>
        <row r="48">
          <cell r="B48">
            <v>665</v>
          </cell>
          <cell r="C48" t="str">
            <v>CLEBURNE ISD</v>
          </cell>
          <cell r="D48">
            <v>3360.42</v>
          </cell>
          <cell r="E48">
            <v>8771.8000000000011</v>
          </cell>
          <cell r="F48">
            <v>452.50000000000006</v>
          </cell>
          <cell r="G48">
            <v>452.50000000000006</v>
          </cell>
        </row>
        <row r="49">
          <cell r="B49">
            <v>96</v>
          </cell>
          <cell r="C49" t="str">
            <v>CLIFTON ISD</v>
          </cell>
          <cell r="D49">
            <v>123.48</v>
          </cell>
          <cell r="E49">
            <v>1061.5</v>
          </cell>
          <cell r="F49">
            <v>11.25</v>
          </cell>
          <cell r="G49">
            <v>41.25</v>
          </cell>
        </row>
        <row r="50">
          <cell r="B50">
            <v>425</v>
          </cell>
          <cell r="C50" t="str">
            <v>COLLINSVILLE ISD</v>
          </cell>
          <cell r="D50">
            <v>1057.3</v>
          </cell>
          <cell r="E50">
            <v>1057.3</v>
          </cell>
          <cell r="F50" t="str">
            <v/>
          </cell>
          <cell r="G50" t="str">
            <v/>
          </cell>
        </row>
        <row r="51">
          <cell r="B51">
            <v>216</v>
          </cell>
          <cell r="C51" t="str">
            <v>COMANCHE ISD</v>
          </cell>
          <cell r="D51">
            <v>147.84</v>
          </cell>
          <cell r="E51">
            <v>147.84</v>
          </cell>
          <cell r="F51" t="str">
            <v/>
          </cell>
          <cell r="G51" t="str">
            <v/>
          </cell>
        </row>
        <row r="52">
          <cell r="B52">
            <v>207</v>
          </cell>
          <cell r="C52" t="str">
            <v>COMMUNITY ISD</v>
          </cell>
          <cell r="D52">
            <v>133.98000000000002</v>
          </cell>
          <cell r="E52">
            <v>133.98000000000002</v>
          </cell>
          <cell r="F52" t="str">
            <v/>
          </cell>
          <cell r="G52" t="str">
            <v/>
          </cell>
        </row>
        <row r="53">
          <cell r="B53">
            <v>794</v>
          </cell>
          <cell r="C53" t="str">
            <v>CONNALLY ISD</v>
          </cell>
          <cell r="D53" t="str">
            <v/>
          </cell>
          <cell r="E53">
            <v>164.5</v>
          </cell>
          <cell r="F53" t="str">
            <v/>
          </cell>
          <cell r="G53" t="str">
            <v/>
          </cell>
        </row>
        <row r="54">
          <cell r="B54">
            <v>739</v>
          </cell>
          <cell r="C54" t="str">
            <v>COOLIDGE ISD</v>
          </cell>
          <cell r="D54">
            <v>184.17</v>
          </cell>
          <cell r="E54">
            <v>694.2</v>
          </cell>
          <cell r="F54">
            <v>10</v>
          </cell>
          <cell r="G54">
            <v>20.92</v>
          </cell>
        </row>
        <row r="55">
          <cell r="B55">
            <v>286</v>
          </cell>
          <cell r="C55" t="str">
            <v>COPPELL ISD</v>
          </cell>
          <cell r="D55" t="str">
            <v/>
          </cell>
          <cell r="E55">
            <v>133.98000000000002</v>
          </cell>
          <cell r="F55" t="str">
            <v/>
          </cell>
          <cell r="G55" t="str">
            <v/>
          </cell>
        </row>
        <row r="56">
          <cell r="B56">
            <v>851</v>
          </cell>
          <cell r="C56" t="str">
            <v>CORSICANA ISD</v>
          </cell>
          <cell r="D56">
            <v>604.2399999999999</v>
          </cell>
          <cell r="E56">
            <v>3701.7200000000003</v>
          </cell>
          <cell r="F56" t="str">
            <v/>
          </cell>
          <cell r="G56" t="str">
            <v/>
          </cell>
        </row>
        <row r="57">
          <cell r="B57">
            <v>581</v>
          </cell>
          <cell r="C57" t="str">
            <v>COVINGTON ISD</v>
          </cell>
          <cell r="D57">
            <v>170.8</v>
          </cell>
          <cell r="E57">
            <v>170.8</v>
          </cell>
          <cell r="F57" t="str">
            <v/>
          </cell>
          <cell r="G57" t="str">
            <v/>
          </cell>
        </row>
        <row r="58">
          <cell r="B58">
            <v>681</v>
          </cell>
          <cell r="C58" t="str">
            <v>CRANDALL ISD</v>
          </cell>
          <cell r="D58" t="str">
            <v/>
          </cell>
          <cell r="E58" t="str">
            <v/>
          </cell>
          <cell r="F58" t="str">
            <v/>
          </cell>
          <cell r="G58" t="str">
            <v/>
          </cell>
        </row>
        <row r="59">
          <cell r="B59">
            <v>103</v>
          </cell>
          <cell r="C59" t="str">
            <v>CRANFILLS GAP ISD</v>
          </cell>
          <cell r="D59">
            <v>133.98000000000002</v>
          </cell>
          <cell r="E59">
            <v>313.68</v>
          </cell>
          <cell r="F59" t="str">
            <v/>
          </cell>
          <cell r="G59" t="str">
            <v/>
          </cell>
        </row>
        <row r="60">
          <cell r="B60">
            <v>781</v>
          </cell>
          <cell r="C60" t="str">
            <v>CRAWFORD ISD</v>
          </cell>
          <cell r="D60" t="str">
            <v/>
          </cell>
          <cell r="E60">
            <v>146.16</v>
          </cell>
          <cell r="F60" t="str">
            <v/>
          </cell>
          <cell r="G60" t="str">
            <v/>
          </cell>
        </row>
        <row r="61">
          <cell r="B61">
            <v>1025</v>
          </cell>
          <cell r="C61" t="str">
            <v>CROWLEY ISD</v>
          </cell>
          <cell r="D61" t="str">
            <v/>
          </cell>
          <cell r="E61">
            <v>246.75</v>
          </cell>
          <cell r="F61" t="str">
            <v/>
          </cell>
          <cell r="G61" t="str">
            <v/>
          </cell>
        </row>
        <row r="62">
          <cell r="B62">
            <v>276</v>
          </cell>
          <cell r="C62" t="str">
            <v>DALLAS ISD</v>
          </cell>
          <cell r="D62" t="str">
            <v/>
          </cell>
          <cell r="E62">
            <v>1623</v>
          </cell>
          <cell r="F62" t="str">
            <v/>
          </cell>
          <cell r="G62" t="str">
            <v/>
          </cell>
        </row>
        <row r="63">
          <cell r="B63">
            <v>852</v>
          </cell>
          <cell r="C63" t="str">
            <v>DAWSON ISD</v>
          </cell>
          <cell r="D63" t="str">
            <v/>
          </cell>
          <cell r="E63">
            <v>322.84000000000003</v>
          </cell>
          <cell r="F63" t="str">
            <v/>
          </cell>
          <cell r="G63" t="str">
            <v/>
          </cell>
        </row>
        <row r="64">
          <cell r="B64">
            <v>217</v>
          </cell>
          <cell r="C64" t="str">
            <v>DE LEON ISD</v>
          </cell>
          <cell r="D64" t="str">
            <v/>
          </cell>
          <cell r="E64">
            <v>120.83999999999999</v>
          </cell>
          <cell r="F64" t="str">
            <v/>
          </cell>
          <cell r="G64" t="str">
            <v/>
          </cell>
        </row>
        <row r="65">
          <cell r="B65">
            <v>1168</v>
          </cell>
          <cell r="C65" t="str">
            <v>DECATUR ISD</v>
          </cell>
          <cell r="D65">
            <v>164.5</v>
          </cell>
          <cell r="E65">
            <v>713.5</v>
          </cell>
          <cell r="F65" t="str">
            <v/>
          </cell>
          <cell r="G65" t="str">
            <v/>
          </cell>
        </row>
        <row r="66">
          <cell r="B66">
            <v>426</v>
          </cell>
          <cell r="C66" t="str">
            <v>DENISON ISD</v>
          </cell>
          <cell r="D66">
            <v>10.52</v>
          </cell>
          <cell r="E66">
            <v>922.88</v>
          </cell>
          <cell r="F66" t="str">
            <v/>
          </cell>
          <cell r="G66" t="str">
            <v/>
          </cell>
        </row>
        <row r="67">
          <cell r="B67">
            <v>296</v>
          </cell>
          <cell r="C67" t="str">
            <v>DENTON ISD</v>
          </cell>
          <cell r="D67">
            <v>164.5</v>
          </cell>
          <cell r="E67" t="str">
            <v/>
          </cell>
          <cell r="F67" t="str">
            <v/>
          </cell>
          <cell r="G67" t="str">
            <v/>
          </cell>
        </row>
        <row r="68">
          <cell r="B68">
            <v>1342</v>
          </cell>
          <cell r="C68" t="str">
            <v>DEPT OF JUVENILE SRVS SERVING COOKE FANNIN GRAYSON</v>
          </cell>
          <cell r="D68">
            <v>164.5</v>
          </cell>
          <cell r="E68">
            <v>164.5</v>
          </cell>
          <cell r="F68" t="str">
            <v/>
          </cell>
          <cell r="G68" t="str">
            <v/>
          </cell>
        </row>
        <row r="69">
          <cell r="B69">
            <v>277</v>
          </cell>
          <cell r="C69" t="str">
            <v>DESOTO ISD</v>
          </cell>
          <cell r="D69">
            <v>164.5</v>
          </cell>
          <cell r="E69">
            <v>697.19999999999993</v>
          </cell>
          <cell r="F69" t="str">
            <v/>
          </cell>
          <cell r="G69" t="str">
            <v/>
          </cell>
        </row>
        <row r="70">
          <cell r="B70">
            <v>393</v>
          </cell>
          <cell r="C70" t="str">
            <v>DEW ISD</v>
          </cell>
          <cell r="D70">
            <v>32.9</v>
          </cell>
          <cell r="E70">
            <v>215.60000000000002</v>
          </cell>
          <cell r="F70" t="str">
            <v/>
          </cell>
          <cell r="G70" t="str">
            <v/>
          </cell>
        </row>
        <row r="71">
          <cell r="B71">
            <v>367</v>
          </cell>
          <cell r="C71" t="str">
            <v>DODD CITY ISD</v>
          </cell>
          <cell r="D71">
            <v>0</v>
          </cell>
          <cell r="E71">
            <v>164.5</v>
          </cell>
          <cell r="F71" t="str">
            <v/>
          </cell>
          <cell r="G71" t="str">
            <v/>
          </cell>
        </row>
        <row r="72">
          <cell r="B72">
            <v>356</v>
          </cell>
          <cell r="C72" t="str">
            <v>DUBLIN ISD</v>
          </cell>
          <cell r="D72">
            <v>310.65999999999997</v>
          </cell>
          <cell r="E72">
            <v>1092.29</v>
          </cell>
          <cell r="F72" t="str">
            <v/>
          </cell>
          <cell r="G72" t="str">
            <v/>
          </cell>
        </row>
        <row r="73">
          <cell r="B73">
            <v>278</v>
          </cell>
          <cell r="C73" t="str">
            <v>DUNCANVILLE ISD</v>
          </cell>
          <cell r="D73">
            <v>164.5</v>
          </cell>
          <cell r="E73">
            <v>164.5</v>
          </cell>
          <cell r="F73" t="str">
            <v/>
          </cell>
          <cell r="G73" t="str">
            <v/>
          </cell>
        </row>
        <row r="74">
          <cell r="B74">
            <v>1030</v>
          </cell>
          <cell r="C74" t="str">
            <v>EAGLE MT SAGINAW ISD</v>
          </cell>
          <cell r="D74" t="str">
            <v/>
          </cell>
          <cell r="E74" t="str">
            <v/>
          </cell>
          <cell r="F74" t="str">
            <v/>
          </cell>
          <cell r="G74" t="str">
            <v/>
          </cell>
        </row>
        <row r="75">
          <cell r="B75">
            <v>1013</v>
          </cell>
          <cell r="C75" t="str">
            <v>EAST FORT WORTH MONTESSORI ACADEMY</v>
          </cell>
          <cell r="D75">
            <v>185.69</v>
          </cell>
          <cell r="E75">
            <v>802.33999999999992</v>
          </cell>
          <cell r="F75">
            <v>12.5</v>
          </cell>
          <cell r="G75">
            <v>22.5</v>
          </cell>
        </row>
        <row r="76">
          <cell r="B76">
            <v>323</v>
          </cell>
          <cell r="C76" t="str">
            <v>EASTLAND ISD</v>
          </cell>
          <cell r="D76">
            <v>182.70000000000002</v>
          </cell>
          <cell r="E76">
            <v>330.75</v>
          </cell>
          <cell r="F76">
            <v>8.75</v>
          </cell>
          <cell r="G76">
            <v>8.75</v>
          </cell>
        </row>
        <row r="77">
          <cell r="B77">
            <v>368</v>
          </cell>
          <cell r="C77" t="str">
            <v>ECTOR ISD</v>
          </cell>
          <cell r="D77" t="str">
            <v/>
          </cell>
          <cell r="E77">
            <v>123.2</v>
          </cell>
          <cell r="F77" t="str">
            <v/>
          </cell>
          <cell r="G77" t="str">
            <v/>
          </cell>
        </row>
        <row r="78">
          <cell r="B78">
            <v>332</v>
          </cell>
          <cell r="C78" t="str">
            <v>ENNIS ISD</v>
          </cell>
          <cell r="D78">
            <v>314.29000000000002</v>
          </cell>
          <cell r="E78">
            <v>6101.6900000000014</v>
          </cell>
          <cell r="F78" t="str">
            <v/>
          </cell>
          <cell r="G78" t="str">
            <v/>
          </cell>
        </row>
        <row r="79">
          <cell r="B79">
            <v>226</v>
          </cell>
          <cell r="C79" t="str">
            <v>ERA ISD</v>
          </cell>
          <cell r="D79">
            <v>239.60000000000008</v>
          </cell>
          <cell r="E79">
            <v>373.58000000000004</v>
          </cell>
          <cell r="F79" t="str">
            <v/>
          </cell>
          <cell r="G79" t="str">
            <v/>
          </cell>
        </row>
        <row r="80">
          <cell r="B80">
            <v>5427</v>
          </cell>
          <cell r="C80" t="str">
            <v>ERATH EXCELS ACADEMY INC</v>
          </cell>
          <cell r="D80" t="str">
            <v/>
          </cell>
          <cell r="E80" t="str">
            <v/>
          </cell>
          <cell r="F80" t="str">
            <v/>
          </cell>
          <cell r="G80" t="str">
            <v/>
          </cell>
        </row>
        <row r="81">
          <cell r="B81">
            <v>1019</v>
          </cell>
          <cell r="C81" t="str">
            <v>EVERMAN ISD</v>
          </cell>
          <cell r="D81">
            <v>1184.5</v>
          </cell>
          <cell r="E81">
            <v>3215.1</v>
          </cell>
          <cell r="F81" t="str">
            <v/>
          </cell>
          <cell r="G81" t="str">
            <v/>
          </cell>
        </row>
        <row r="82">
          <cell r="B82">
            <v>264</v>
          </cell>
          <cell r="C82" t="str">
            <v>EVOLUTION ACADEMY CHARTER</v>
          </cell>
          <cell r="D82">
            <v>129.36000000000001</v>
          </cell>
          <cell r="E82">
            <v>129.36000000000001</v>
          </cell>
          <cell r="F82">
            <v>7.5</v>
          </cell>
          <cell r="G82">
            <v>7.5</v>
          </cell>
        </row>
        <row r="83">
          <cell r="B83">
            <v>390</v>
          </cell>
          <cell r="C83" t="str">
            <v>FAIRFIELD ISD</v>
          </cell>
          <cell r="D83">
            <v>164.5</v>
          </cell>
          <cell r="E83">
            <v>164.5</v>
          </cell>
          <cell r="F83" t="str">
            <v/>
          </cell>
          <cell r="G83" t="str">
            <v/>
          </cell>
        </row>
        <row r="84">
          <cell r="B84">
            <v>330</v>
          </cell>
          <cell r="C84" t="str">
            <v>FAITH FAMILY KIDS</v>
          </cell>
          <cell r="D84">
            <v>164.5</v>
          </cell>
          <cell r="E84">
            <v>879.13</v>
          </cell>
          <cell r="F84" t="str">
            <v/>
          </cell>
          <cell r="G84" t="str">
            <v/>
          </cell>
        </row>
        <row r="85">
          <cell r="B85">
            <v>198</v>
          </cell>
          <cell r="C85" t="str">
            <v>FARMERSVILLE ISD</v>
          </cell>
          <cell r="D85">
            <v>133.98000000000002</v>
          </cell>
          <cell r="E85">
            <v>133.98000000000002</v>
          </cell>
          <cell r="F85" t="str">
            <v/>
          </cell>
          <cell r="G85" t="str">
            <v/>
          </cell>
        </row>
        <row r="86">
          <cell r="B86">
            <v>333</v>
          </cell>
          <cell r="C86" t="str">
            <v>FERRIS ISD</v>
          </cell>
          <cell r="D86">
            <v>308.36</v>
          </cell>
          <cell r="E86">
            <v>308.36</v>
          </cell>
          <cell r="F86" t="str">
            <v/>
          </cell>
          <cell r="G86" t="str">
            <v/>
          </cell>
        </row>
        <row r="87">
          <cell r="B87">
            <v>827</v>
          </cell>
          <cell r="C87" t="str">
            <v>FORESTBURG ISD</v>
          </cell>
          <cell r="D87" t="str">
            <v/>
          </cell>
          <cell r="E87">
            <v>146.16</v>
          </cell>
          <cell r="F87" t="str">
            <v/>
          </cell>
          <cell r="G87" t="str">
            <v/>
          </cell>
        </row>
        <row r="88">
          <cell r="B88">
            <v>682</v>
          </cell>
          <cell r="C88" t="str">
            <v>FORNEY ISD</v>
          </cell>
          <cell r="D88" t="str">
            <v/>
          </cell>
          <cell r="E88" t="str">
            <v/>
          </cell>
          <cell r="F88">
            <v>0</v>
          </cell>
          <cell r="G88" t="str">
            <v/>
          </cell>
        </row>
        <row r="89">
          <cell r="B89">
            <v>1020</v>
          </cell>
          <cell r="C89" t="str">
            <v>FORT WORTH ISD</v>
          </cell>
          <cell r="D89" t="str">
            <v/>
          </cell>
          <cell r="E89">
            <v>30417.07</v>
          </cell>
          <cell r="F89" t="str">
            <v/>
          </cell>
          <cell r="G89">
            <v>122.5</v>
          </cell>
        </row>
        <row r="90">
          <cell r="B90">
            <v>199</v>
          </cell>
          <cell r="C90" t="str">
            <v>FRISCO ISD</v>
          </cell>
          <cell r="D90">
            <v>133.98000000000002</v>
          </cell>
          <cell r="E90">
            <v>133.98000000000002</v>
          </cell>
          <cell r="F90" t="str">
            <v/>
          </cell>
          <cell r="G90" t="str">
            <v/>
          </cell>
        </row>
        <row r="91">
          <cell r="B91">
            <v>853</v>
          </cell>
          <cell r="C91" t="str">
            <v>FROST ISD</v>
          </cell>
          <cell r="D91">
            <v>397.31</v>
          </cell>
          <cell r="E91">
            <v>770.9</v>
          </cell>
          <cell r="F91">
            <v>20</v>
          </cell>
          <cell r="G91">
            <v>27.5</v>
          </cell>
        </row>
        <row r="92">
          <cell r="B92">
            <v>222</v>
          </cell>
          <cell r="C92" t="str">
            <v>GAINESVILLE ISD</v>
          </cell>
          <cell r="D92">
            <v>1717.5400000000002</v>
          </cell>
          <cell r="E92">
            <v>5494.5300000000007</v>
          </cell>
          <cell r="F92">
            <v>62.499999999999993</v>
          </cell>
          <cell r="G92">
            <v>152.5</v>
          </cell>
        </row>
        <row r="93">
          <cell r="B93">
            <v>904</v>
          </cell>
          <cell r="C93" t="str">
            <v>GARNER ISD</v>
          </cell>
          <cell r="D93">
            <v>98.7</v>
          </cell>
          <cell r="E93">
            <v>281.40000000000003</v>
          </cell>
          <cell r="F93">
            <v>7.5</v>
          </cell>
          <cell r="G93">
            <v>76.25</v>
          </cell>
        </row>
        <row r="94">
          <cell r="B94">
            <v>262</v>
          </cell>
          <cell r="C94" t="str">
            <v>GATEWAY CHARTER ACADEMY</v>
          </cell>
          <cell r="D94">
            <v>443.26</v>
          </cell>
          <cell r="E94">
            <v>1507.8400000000001</v>
          </cell>
          <cell r="F94">
            <v>20</v>
          </cell>
          <cell r="G94">
            <v>28.750000000000004</v>
          </cell>
        </row>
        <row r="95">
          <cell r="B95">
            <v>244</v>
          </cell>
          <cell r="C95" t="str">
            <v>GENESIS SCHOOLS</v>
          </cell>
          <cell r="D95" t="str">
            <v/>
          </cell>
          <cell r="E95" t="str">
            <v/>
          </cell>
          <cell r="F95">
            <v>0</v>
          </cell>
          <cell r="G95" t="str">
            <v/>
          </cell>
        </row>
        <row r="96">
          <cell r="B96">
            <v>798</v>
          </cell>
          <cell r="C96" t="str">
            <v>GHOLSON ISD</v>
          </cell>
          <cell r="D96">
            <v>257.57</v>
          </cell>
          <cell r="E96">
            <v>715.18999999999994</v>
          </cell>
          <cell r="F96">
            <v>15</v>
          </cell>
          <cell r="G96">
            <v>16.25</v>
          </cell>
        </row>
        <row r="97">
          <cell r="B97">
            <v>999</v>
          </cell>
          <cell r="C97" t="str">
            <v>GLEN ROSE ISD</v>
          </cell>
          <cell r="D97">
            <v>164.5</v>
          </cell>
          <cell r="E97">
            <v>164.5</v>
          </cell>
          <cell r="F97" t="str">
            <v/>
          </cell>
          <cell r="G97" t="str">
            <v/>
          </cell>
        </row>
        <row r="98">
          <cell r="B98">
            <v>671</v>
          </cell>
          <cell r="C98" t="str">
            <v>GODLEY ISD</v>
          </cell>
          <cell r="D98">
            <v>32.9</v>
          </cell>
          <cell r="E98">
            <v>1453.8899999999999</v>
          </cell>
          <cell r="F98" t="str">
            <v/>
          </cell>
          <cell r="G98" t="str">
            <v/>
          </cell>
        </row>
        <row r="99">
          <cell r="B99">
            <v>824</v>
          </cell>
          <cell r="C99" t="str">
            <v>GOLD BURG ISD</v>
          </cell>
          <cell r="D99">
            <v>16.45</v>
          </cell>
          <cell r="E99">
            <v>16.45</v>
          </cell>
          <cell r="F99" t="str">
            <v/>
          </cell>
          <cell r="G99" t="str">
            <v/>
          </cell>
        </row>
        <row r="100">
          <cell r="B100">
            <v>265</v>
          </cell>
          <cell r="C100" t="str">
            <v>GOLDEN RULE SCHOOLS INC</v>
          </cell>
          <cell r="D100" t="str">
            <v/>
          </cell>
          <cell r="E100" t="str">
            <v/>
          </cell>
          <cell r="F100">
            <v>0</v>
          </cell>
          <cell r="G100" t="str">
            <v/>
          </cell>
        </row>
        <row r="101">
          <cell r="B101">
            <v>6629</v>
          </cell>
          <cell r="C101" t="str">
            <v>GOOD SHEPHERD CATHOLIC SCHOOL</v>
          </cell>
          <cell r="D101" t="str">
            <v/>
          </cell>
          <cell r="E101" t="str">
            <v/>
          </cell>
          <cell r="F101" t="str">
            <v/>
          </cell>
          <cell r="G101" t="str">
            <v/>
          </cell>
        </row>
        <row r="102">
          <cell r="B102">
            <v>887</v>
          </cell>
          <cell r="C102" t="str">
            <v>GORDON ISD</v>
          </cell>
          <cell r="D102">
            <v>32.9</v>
          </cell>
          <cell r="E102">
            <v>197.60000000000002</v>
          </cell>
          <cell r="F102" t="str">
            <v/>
          </cell>
          <cell r="G102" t="str">
            <v/>
          </cell>
        </row>
        <row r="103">
          <cell r="B103">
            <v>324</v>
          </cell>
          <cell r="C103" t="str">
            <v>GORMAN ISD</v>
          </cell>
          <cell r="D103" t="str">
            <v/>
          </cell>
          <cell r="E103" t="str">
            <v/>
          </cell>
          <cell r="F103" t="str">
            <v/>
          </cell>
          <cell r="G103" t="str">
            <v/>
          </cell>
        </row>
        <row r="104">
          <cell r="B104">
            <v>888</v>
          </cell>
          <cell r="C104" t="str">
            <v>GRAFORD ISD</v>
          </cell>
          <cell r="D104" t="str">
            <v/>
          </cell>
          <cell r="E104">
            <v>135.52000000000001</v>
          </cell>
          <cell r="F104" t="str">
            <v/>
          </cell>
          <cell r="G104" t="str">
            <v/>
          </cell>
        </row>
        <row r="105">
          <cell r="B105">
            <v>1179</v>
          </cell>
          <cell r="C105" t="str">
            <v>GRAHAM ISD</v>
          </cell>
          <cell r="D105" t="str">
            <v/>
          </cell>
          <cell r="E105">
            <v>332.08000000000004</v>
          </cell>
          <cell r="F105" t="str">
            <v/>
          </cell>
          <cell r="G105" t="str">
            <v/>
          </cell>
        </row>
        <row r="106">
          <cell r="B106">
            <v>597</v>
          </cell>
          <cell r="C106" t="str">
            <v>GRANBURY ISD</v>
          </cell>
          <cell r="D106">
            <v>281.52999999999997</v>
          </cell>
          <cell r="E106">
            <v>281.52999999999997</v>
          </cell>
          <cell r="F106" t="str">
            <v/>
          </cell>
          <cell r="G106" t="str">
            <v/>
          </cell>
        </row>
        <row r="107">
          <cell r="B107">
            <v>280</v>
          </cell>
          <cell r="C107" t="str">
            <v>GRAND PRAIRIE ISD</v>
          </cell>
          <cell r="D107">
            <v>146.4</v>
          </cell>
          <cell r="E107">
            <v>3492.15</v>
          </cell>
          <cell r="F107" t="str">
            <v/>
          </cell>
          <cell r="G107" t="str">
            <v/>
          </cell>
        </row>
        <row r="108">
          <cell r="B108">
            <v>666</v>
          </cell>
          <cell r="C108" t="str">
            <v>GRANDVIEW ISD</v>
          </cell>
          <cell r="D108">
            <v>441.90000000000009</v>
          </cell>
          <cell r="E108">
            <v>441.90000000000009</v>
          </cell>
          <cell r="F108" t="str">
            <v/>
          </cell>
          <cell r="G108" t="str">
            <v/>
          </cell>
        </row>
        <row r="109">
          <cell r="B109">
            <v>1021</v>
          </cell>
          <cell r="C109" t="str">
            <v>GRAPEVINE COLLEYVILLE ISD</v>
          </cell>
          <cell r="D109" t="str">
            <v/>
          </cell>
          <cell r="E109">
            <v>164.5</v>
          </cell>
          <cell r="F109" t="str">
            <v/>
          </cell>
          <cell r="G109" t="str">
            <v/>
          </cell>
        </row>
        <row r="110">
          <cell r="B110">
            <v>4955</v>
          </cell>
          <cell r="C110" t="str">
            <v>GREAT HEARTS</v>
          </cell>
          <cell r="D110">
            <v>1099.8100000000002</v>
          </cell>
          <cell r="E110">
            <v>1384.62</v>
          </cell>
          <cell r="F110">
            <v>133.75</v>
          </cell>
          <cell r="G110">
            <v>133.75</v>
          </cell>
        </row>
        <row r="111">
          <cell r="B111">
            <v>740</v>
          </cell>
          <cell r="C111" t="str">
            <v>GROESBECK ISD</v>
          </cell>
          <cell r="D111">
            <v>65.8</v>
          </cell>
          <cell r="E111">
            <v>1394.05</v>
          </cell>
          <cell r="F111">
            <v>5</v>
          </cell>
          <cell r="G111" t="str">
            <v/>
          </cell>
        </row>
        <row r="112">
          <cell r="B112">
            <v>435</v>
          </cell>
          <cell r="C112" t="str">
            <v>GUNTER ISD</v>
          </cell>
          <cell r="D112">
            <v>98.7</v>
          </cell>
          <cell r="E112">
            <v>560.37</v>
          </cell>
          <cell r="F112" t="str">
            <v/>
          </cell>
          <cell r="G112" t="str">
            <v/>
          </cell>
        </row>
        <row r="113">
          <cell r="B113">
            <v>218</v>
          </cell>
          <cell r="C113" t="str">
            <v>GUSTINE ISD</v>
          </cell>
          <cell r="D113">
            <v>158.6</v>
          </cell>
          <cell r="E113">
            <v>419.95</v>
          </cell>
          <cell r="F113">
            <v>8.75</v>
          </cell>
          <cell r="G113">
            <v>3.75</v>
          </cell>
        </row>
        <row r="114">
          <cell r="B114">
            <v>797</v>
          </cell>
          <cell r="C114" t="str">
            <v>HALLSBURG ISD</v>
          </cell>
          <cell r="D114">
            <v>16.45</v>
          </cell>
          <cell r="E114">
            <v>115.15</v>
          </cell>
          <cell r="F114" t="str">
            <v/>
          </cell>
          <cell r="G114" t="str">
            <v/>
          </cell>
        </row>
        <row r="115">
          <cell r="B115">
            <v>459</v>
          </cell>
          <cell r="C115" t="str">
            <v>HAMILTON ISD</v>
          </cell>
          <cell r="D115">
            <v>1725.99</v>
          </cell>
          <cell r="E115">
            <v>1725.99</v>
          </cell>
          <cell r="F115">
            <v>281.25</v>
          </cell>
          <cell r="G115">
            <v>702.5</v>
          </cell>
        </row>
        <row r="116">
          <cell r="B116">
            <v>183</v>
          </cell>
          <cell r="C116" t="str">
            <v>HENRIETTA ISD</v>
          </cell>
          <cell r="D116">
            <v>131.6</v>
          </cell>
          <cell r="E116">
            <v>991.48</v>
          </cell>
          <cell r="F116" t="str">
            <v/>
          </cell>
          <cell r="G116" t="str">
            <v/>
          </cell>
        </row>
        <row r="117">
          <cell r="B117">
            <v>460</v>
          </cell>
          <cell r="C117" t="str">
            <v>HICO ISD</v>
          </cell>
          <cell r="D117">
            <v>164.5</v>
          </cell>
          <cell r="E117">
            <v>164.5</v>
          </cell>
          <cell r="F117" t="str">
            <v/>
          </cell>
          <cell r="G117" t="str">
            <v/>
          </cell>
        </row>
        <row r="118">
          <cell r="B118">
            <v>582</v>
          </cell>
          <cell r="C118" t="str">
            <v>HILLSBORO ISD</v>
          </cell>
          <cell r="D118">
            <v>488.03999999999996</v>
          </cell>
          <cell r="E118">
            <v>1666.79</v>
          </cell>
          <cell r="F118" t="str">
            <v/>
          </cell>
          <cell r="G118">
            <v>191.25</v>
          </cell>
        </row>
        <row r="119">
          <cell r="B119">
            <v>369</v>
          </cell>
          <cell r="C119" t="str">
            <v>HONEY GROVE ISD</v>
          </cell>
          <cell r="D119" t="str">
            <v/>
          </cell>
          <cell r="E119">
            <v>353.5</v>
          </cell>
          <cell r="F119" t="str">
            <v/>
          </cell>
          <cell r="G119" t="str">
            <v/>
          </cell>
        </row>
        <row r="120">
          <cell r="B120">
            <v>427</v>
          </cell>
          <cell r="C120" t="str">
            <v>HOWE ISD</v>
          </cell>
          <cell r="D120" t="str">
            <v/>
          </cell>
          <cell r="E120" t="str">
            <v/>
          </cell>
          <cell r="F120" t="str">
            <v/>
          </cell>
          <cell r="G120" t="str">
            <v/>
          </cell>
        </row>
        <row r="121">
          <cell r="B121">
            <v>583</v>
          </cell>
          <cell r="C121" t="str">
            <v>HUBBARD ISD</v>
          </cell>
          <cell r="D121">
            <v>314.29000000000002</v>
          </cell>
          <cell r="E121">
            <v>478.99</v>
          </cell>
          <cell r="F121" t="str">
            <v/>
          </cell>
          <cell r="G121" t="str">
            <v/>
          </cell>
        </row>
        <row r="122">
          <cell r="B122">
            <v>1028</v>
          </cell>
          <cell r="C122" t="str">
            <v>HURST EULESS BEDFORD ISD</v>
          </cell>
          <cell r="D122">
            <v>164.5</v>
          </cell>
          <cell r="E122">
            <v>164.5</v>
          </cell>
          <cell r="F122" t="str">
            <v/>
          </cell>
          <cell r="G122" t="str">
            <v/>
          </cell>
        </row>
        <row r="123">
          <cell r="B123">
            <v>6552</v>
          </cell>
          <cell r="C123" t="str">
            <v>IDEA ACADEMY TARRANT COUNTY FDP</v>
          </cell>
          <cell r="D123" t="str">
            <v/>
          </cell>
          <cell r="E123" t="str">
            <v/>
          </cell>
          <cell r="F123" t="str">
            <v/>
          </cell>
          <cell r="G123" t="str">
            <v/>
          </cell>
        </row>
        <row r="124">
          <cell r="B124">
            <v>4581</v>
          </cell>
          <cell r="C124" t="str">
            <v>INTERNATIONAL LEADERSHIP OF TEXAS</v>
          </cell>
          <cell r="D124">
            <v>18019.249999999993</v>
          </cell>
          <cell r="E124">
            <v>36029</v>
          </cell>
          <cell r="F124">
            <v>831.25000000000011</v>
          </cell>
          <cell r="G124">
            <v>2803.75</v>
          </cell>
        </row>
        <row r="125">
          <cell r="B125">
            <v>101</v>
          </cell>
          <cell r="C125" t="str">
            <v>IREDELL ISD</v>
          </cell>
          <cell r="D125">
            <v>312.42</v>
          </cell>
          <cell r="E125">
            <v>458.58000000000004</v>
          </cell>
          <cell r="F125">
            <v>36.25</v>
          </cell>
          <cell r="G125">
            <v>62.5</v>
          </cell>
        </row>
        <row r="126">
          <cell r="B126">
            <v>281</v>
          </cell>
          <cell r="C126" t="str">
            <v>IRVING ISD</v>
          </cell>
          <cell r="D126">
            <v>16427.739999999998</v>
          </cell>
          <cell r="E126">
            <v>24693.69</v>
          </cell>
          <cell r="F126">
            <v>2418.75</v>
          </cell>
          <cell r="G126">
            <v>3861.25</v>
          </cell>
        </row>
        <row r="127">
          <cell r="B127">
            <v>5361</v>
          </cell>
          <cell r="C127" t="str">
            <v>ITALY ISD</v>
          </cell>
          <cell r="D127">
            <v>164.5</v>
          </cell>
          <cell r="E127">
            <v>164.5</v>
          </cell>
          <cell r="F127" t="str">
            <v/>
          </cell>
          <cell r="G127" t="str">
            <v/>
          </cell>
        </row>
        <row r="128">
          <cell r="B128">
            <v>584</v>
          </cell>
          <cell r="C128" t="str">
            <v>ITASCA ISD</v>
          </cell>
          <cell r="D128">
            <v>115.14999999999999</v>
          </cell>
          <cell r="E128">
            <v>233.95</v>
          </cell>
          <cell r="F128" t="str">
            <v/>
          </cell>
          <cell r="G128" t="str">
            <v/>
          </cell>
        </row>
        <row r="129">
          <cell r="B129">
            <v>635</v>
          </cell>
          <cell r="C129" t="str">
            <v>JACKSBORO ISD</v>
          </cell>
          <cell r="D129">
            <v>49.35</v>
          </cell>
          <cell r="E129">
            <v>846.88</v>
          </cell>
          <cell r="F129" t="str">
            <v/>
          </cell>
          <cell r="G129" t="str">
            <v/>
          </cell>
        </row>
        <row r="130">
          <cell r="B130">
            <v>1663</v>
          </cell>
          <cell r="C130" t="str">
            <v>JEAN MASSIEU ACADEMY</v>
          </cell>
          <cell r="D130" t="str">
            <v/>
          </cell>
          <cell r="E130" t="str">
            <v/>
          </cell>
          <cell r="F130" t="str">
            <v/>
          </cell>
          <cell r="G130" t="str">
            <v/>
          </cell>
        </row>
        <row r="131">
          <cell r="B131">
            <v>667</v>
          </cell>
          <cell r="C131" t="str">
            <v>JOSHUA ISD</v>
          </cell>
          <cell r="D131">
            <v>296.5</v>
          </cell>
          <cell r="E131">
            <v>542.08999999999992</v>
          </cell>
          <cell r="F131" t="str">
            <v/>
          </cell>
          <cell r="G131" t="str">
            <v/>
          </cell>
        </row>
        <row r="132">
          <cell r="B132">
            <v>683</v>
          </cell>
          <cell r="C132" t="str">
            <v>KAUFMAN ISD</v>
          </cell>
          <cell r="D132" t="str">
            <v/>
          </cell>
          <cell r="E132">
            <v>1561.28</v>
          </cell>
          <cell r="F132" t="str">
            <v/>
          </cell>
          <cell r="G132" t="str">
            <v/>
          </cell>
        </row>
        <row r="133">
          <cell r="B133">
            <v>668</v>
          </cell>
          <cell r="C133" t="str">
            <v>KEENE ISD</v>
          </cell>
          <cell r="D133">
            <v>32.9</v>
          </cell>
          <cell r="E133">
            <v>200.61999999999998</v>
          </cell>
          <cell r="F133" t="str">
            <v/>
          </cell>
          <cell r="G133" t="str">
            <v/>
          </cell>
        </row>
        <row r="134">
          <cell r="B134">
            <v>1022</v>
          </cell>
          <cell r="C134" t="str">
            <v>KELLER ISD</v>
          </cell>
          <cell r="D134">
            <v>19643.869999999995</v>
          </cell>
          <cell r="E134">
            <v>48387.400000000009</v>
          </cell>
          <cell r="F134">
            <v>1308.75</v>
          </cell>
          <cell r="G134">
            <v>627.5</v>
          </cell>
        </row>
        <row r="135">
          <cell r="B135">
            <v>684</v>
          </cell>
          <cell r="C135" t="str">
            <v>KEMP ISD</v>
          </cell>
          <cell r="D135">
            <v>197.67000000000002</v>
          </cell>
          <cell r="E135">
            <v>197.67000000000002</v>
          </cell>
          <cell r="F135" t="str">
            <v/>
          </cell>
          <cell r="G135" t="str">
            <v/>
          </cell>
        </row>
        <row r="136">
          <cell r="B136">
            <v>1026</v>
          </cell>
          <cell r="C136" t="str">
            <v>KENNEDALE ISD</v>
          </cell>
          <cell r="D136" t="str">
            <v/>
          </cell>
          <cell r="E136">
            <v>1615.24</v>
          </cell>
          <cell r="F136" t="str">
            <v/>
          </cell>
          <cell r="G136" t="str">
            <v/>
          </cell>
        </row>
        <row r="137">
          <cell r="B137">
            <v>854</v>
          </cell>
          <cell r="C137" t="str">
            <v>KERENS ISD</v>
          </cell>
          <cell r="D137" t="str">
            <v/>
          </cell>
          <cell r="E137" t="str">
            <v/>
          </cell>
          <cell r="F137">
            <v>0</v>
          </cell>
          <cell r="G137" t="str">
            <v/>
          </cell>
        </row>
        <row r="138">
          <cell r="B138">
            <v>102</v>
          </cell>
          <cell r="C138" t="str">
            <v>KOPPERL ISD</v>
          </cell>
          <cell r="D138">
            <v>418.12</v>
          </cell>
          <cell r="E138">
            <v>418.12</v>
          </cell>
          <cell r="F138">
            <v>73.75</v>
          </cell>
          <cell r="G138">
            <v>113.75</v>
          </cell>
        </row>
        <row r="139">
          <cell r="B139">
            <v>299</v>
          </cell>
          <cell r="C139" t="str">
            <v>KRUM ISD</v>
          </cell>
          <cell r="D139">
            <v>164.5</v>
          </cell>
          <cell r="E139">
            <v>472.86</v>
          </cell>
          <cell r="F139" t="str">
            <v/>
          </cell>
          <cell r="G139" t="str">
            <v/>
          </cell>
        </row>
        <row r="140">
          <cell r="B140">
            <v>269</v>
          </cell>
          <cell r="C140" t="str">
            <v>LA ACADEMIA DE ESTRELLAS</v>
          </cell>
          <cell r="D140">
            <v>164.5</v>
          </cell>
          <cell r="E140" t="str">
            <v/>
          </cell>
          <cell r="F140" t="str">
            <v/>
          </cell>
          <cell r="G140" t="str">
            <v/>
          </cell>
        </row>
        <row r="141">
          <cell r="B141">
            <v>783</v>
          </cell>
          <cell r="C141" t="str">
            <v>LA VEGA ISD</v>
          </cell>
          <cell r="D141">
            <v>197.67000000000002</v>
          </cell>
          <cell r="E141">
            <v>494.17</v>
          </cell>
          <cell r="F141" t="str">
            <v/>
          </cell>
          <cell r="G141" t="str">
            <v/>
          </cell>
        </row>
        <row r="142">
          <cell r="B142">
            <v>305</v>
          </cell>
          <cell r="C142" t="str">
            <v>LAKE DALLAS ISD</v>
          </cell>
          <cell r="D142" t="str">
            <v/>
          </cell>
          <cell r="E142">
            <v>1282.25</v>
          </cell>
          <cell r="F142" t="str">
            <v/>
          </cell>
          <cell r="G142">
            <v>82.5</v>
          </cell>
        </row>
        <row r="143">
          <cell r="B143">
            <v>1024</v>
          </cell>
          <cell r="C143" t="str">
            <v>LAKE WORTH ISD</v>
          </cell>
          <cell r="D143">
            <v>1882.2099999999998</v>
          </cell>
          <cell r="E143">
            <v>1882.21</v>
          </cell>
          <cell r="F143" t="str">
            <v/>
          </cell>
          <cell r="G143" t="str">
            <v/>
          </cell>
        </row>
        <row r="144">
          <cell r="B144">
            <v>282</v>
          </cell>
          <cell r="C144" t="str">
            <v>LANCASTER ISD</v>
          </cell>
          <cell r="D144">
            <v>14069.14</v>
          </cell>
          <cell r="E144">
            <v>20698.71</v>
          </cell>
          <cell r="F144">
            <v>2380</v>
          </cell>
          <cell r="G144">
            <v>4497.5</v>
          </cell>
        </row>
        <row r="145">
          <cell r="B145">
            <v>4303</v>
          </cell>
          <cell r="C145" t="str">
            <v>LEGACY PREPARATORY CHARTER ACADEMY</v>
          </cell>
          <cell r="D145">
            <v>720.43999999999994</v>
          </cell>
          <cell r="E145">
            <v>1788.27</v>
          </cell>
          <cell r="F145">
            <v>66.25</v>
          </cell>
          <cell r="G145">
            <v>270</v>
          </cell>
        </row>
        <row r="146">
          <cell r="B146">
            <v>1015</v>
          </cell>
          <cell r="C146" t="str">
            <v>LENA POPE HOME INC</v>
          </cell>
          <cell r="D146" t="str">
            <v/>
          </cell>
          <cell r="E146" t="str">
            <v/>
          </cell>
          <cell r="F146" t="str">
            <v/>
          </cell>
          <cell r="G146" t="str">
            <v/>
          </cell>
        </row>
        <row r="147">
          <cell r="B147">
            <v>370</v>
          </cell>
          <cell r="C147" t="str">
            <v>LEONARD ISD</v>
          </cell>
          <cell r="D147">
            <v>176.9</v>
          </cell>
          <cell r="E147">
            <v>341.4</v>
          </cell>
          <cell r="F147" t="str">
            <v/>
          </cell>
          <cell r="G147" t="str">
            <v/>
          </cell>
        </row>
        <row r="148">
          <cell r="B148">
            <v>297</v>
          </cell>
          <cell r="C148" t="str">
            <v>LEWISVILLE ISD</v>
          </cell>
          <cell r="D148" t="str">
            <v/>
          </cell>
          <cell r="E148">
            <v>164.5</v>
          </cell>
          <cell r="F148" t="str">
            <v/>
          </cell>
          <cell r="G148" t="str">
            <v/>
          </cell>
        </row>
        <row r="149">
          <cell r="B149">
            <v>248</v>
          </cell>
          <cell r="C149" t="str">
            <v>LIFE SCHOOL</v>
          </cell>
          <cell r="D149">
            <v>1305.25</v>
          </cell>
          <cell r="E149">
            <v>1601.75</v>
          </cell>
          <cell r="F149" t="str">
            <v/>
          </cell>
          <cell r="G149" t="str">
            <v/>
          </cell>
        </row>
        <row r="150">
          <cell r="B150">
            <v>227</v>
          </cell>
          <cell r="C150" t="str">
            <v>LINDSAY ISD</v>
          </cell>
          <cell r="D150" t="str">
            <v/>
          </cell>
          <cell r="E150">
            <v>133.98000000000002</v>
          </cell>
          <cell r="F150" t="str">
            <v/>
          </cell>
          <cell r="G150" t="str">
            <v/>
          </cell>
        </row>
        <row r="151">
          <cell r="B151">
            <v>360</v>
          </cell>
          <cell r="C151" t="str">
            <v>LINGLEVILLE ISD</v>
          </cell>
          <cell r="D151">
            <v>32.9</v>
          </cell>
          <cell r="E151">
            <v>153.73999999999998</v>
          </cell>
          <cell r="F151" t="str">
            <v/>
          </cell>
          <cell r="G151" t="str">
            <v/>
          </cell>
        </row>
        <row r="152">
          <cell r="B152">
            <v>598</v>
          </cell>
          <cell r="C152" t="str">
            <v>LIPAN ISD</v>
          </cell>
          <cell r="D152">
            <v>164.5</v>
          </cell>
          <cell r="E152">
            <v>164.5</v>
          </cell>
          <cell r="F152" t="str">
            <v/>
          </cell>
          <cell r="G152" t="str">
            <v/>
          </cell>
        </row>
        <row r="153">
          <cell r="B153">
            <v>306</v>
          </cell>
          <cell r="C153" t="str">
            <v>LITTLE ELM ISD</v>
          </cell>
          <cell r="D153">
            <v>164.5</v>
          </cell>
          <cell r="E153">
            <v>164.5</v>
          </cell>
          <cell r="F153" t="str">
            <v/>
          </cell>
          <cell r="G153" t="str">
            <v/>
          </cell>
        </row>
        <row r="154">
          <cell r="B154">
            <v>784</v>
          </cell>
          <cell r="C154" t="str">
            <v>LORENA ISD</v>
          </cell>
          <cell r="D154">
            <v>361.72999999999996</v>
          </cell>
          <cell r="E154">
            <v>361.72999999999996</v>
          </cell>
          <cell r="F154">
            <v>5</v>
          </cell>
          <cell r="G154">
            <v>5</v>
          </cell>
        </row>
        <row r="155">
          <cell r="B155">
            <v>208</v>
          </cell>
          <cell r="C155" t="str">
            <v>LOVEJOY ISD</v>
          </cell>
          <cell r="D155" t="str">
            <v/>
          </cell>
          <cell r="E155">
            <v>133.97999999999999</v>
          </cell>
          <cell r="F155" t="str">
            <v/>
          </cell>
          <cell r="G155" t="str">
            <v/>
          </cell>
        </row>
        <row r="156">
          <cell r="B156">
            <v>685</v>
          </cell>
          <cell r="C156" t="str">
            <v>MABANK ISD</v>
          </cell>
          <cell r="D156">
            <v>737.87</v>
          </cell>
          <cell r="E156">
            <v>4156.2400000000007</v>
          </cell>
          <cell r="F156" t="str">
            <v/>
          </cell>
          <cell r="G156" t="str">
            <v/>
          </cell>
        </row>
        <row r="157">
          <cell r="B157">
            <v>585</v>
          </cell>
          <cell r="C157" t="str">
            <v>MALONE ISD</v>
          </cell>
          <cell r="D157">
            <v>620.88</v>
          </cell>
          <cell r="E157">
            <v>620.88</v>
          </cell>
          <cell r="F157">
            <v>95.000000000000014</v>
          </cell>
          <cell r="G157">
            <v>191.25</v>
          </cell>
        </row>
        <row r="158">
          <cell r="B158">
            <v>273</v>
          </cell>
          <cell r="C158" t="str">
            <v>MANARA ACADEMY</v>
          </cell>
          <cell r="D158">
            <v>0</v>
          </cell>
          <cell r="E158" t="str">
            <v/>
          </cell>
          <cell r="F158" t="str">
            <v/>
          </cell>
          <cell r="G158" t="str">
            <v/>
          </cell>
        </row>
        <row r="159">
          <cell r="B159">
            <v>1023</v>
          </cell>
          <cell r="C159" t="str">
            <v>MANSFIELD ISD</v>
          </cell>
          <cell r="D159">
            <v>164.5</v>
          </cell>
          <cell r="E159">
            <v>164.5</v>
          </cell>
          <cell r="F159" t="str">
            <v/>
          </cell>
          <cell r="G159" t="str">
            <v/>
          </cell>
        </row>
        <row r="160">
          <cell r="B160">
            <v>785</v>
          </cell>
          <cell r="C160" t="str">
            <v>MART ISD</v>
          </cell>
          <cell r="D160">
            <v>164.5</v>
          </cell>
          <cell r="E160">
            <v>335.3</v>
          </cell>
          <cell r="F160" t="str">
            <v/>
          </cell>
          <cell r="G160" t="str">
            <v/>
          </cell>
        </row>
        <row r="161">
          <cell r="B161">
            <v>340</v>
          </cell>
          <cell r="C161" t="str">
            <v>MAYPEARL ISD</v>
          </cell>
          <cell r="D161">
            <v>329</v>
          </cell>
          <cell r="E161">
            <v>329</v>
          </cell>
          <cell r="F161" t="str">
            <v/>
          </cell>
          <cell r="G161" t="str">
            <v/>
          </cell>
        </row>
        <row r="162">
          <cell r="B162">
            <v>786</v>
          </cell>
          <cell r="C162" t="str">
            <v>MCGREGOR ISD</v>
          </cell>
          <cell r="D162">
            <v>1064.2100000000003</v>
          </cell>
          <cell r="E162">
            <v>2022.03</v>
          </cell>
          <cell r="F162" t="str">
            <v/>
          </cell>
          <cell r="G162" t="str">
            <v/>
          </cell>
        </row>
        <row r="163">
          <cell r="B163">
            <v>200</v>
          </cell>
          <cell r="C163" t="str">
            <v>MCKINNEY ISD</v>
          </cell>
          <cell r="D163">
            <v>1701.2900000000002</v>
          </cell>
          <cell r="E163">
            <v>4802.1999999999989</v>
          </cell>
          <cell r="F163">
            <v>1.25</v>
          </cell>
          <cell r="G163" t="str">
            <v/>
          </cell>
        </row>
        <row r="164">
          <cell r="B164">
            <v>201</v>
          </cell>
          <cell r="C164" t="str">
            <v>MELISSA ISD</v>
          </cell>
          <cell r="D164">
            <v>440.46000000000004</v>
          </cell>
          <cell r="E164">
            <v>739.78000000000009</v>
          </cell>
          <cell r="F164" t="str">
            <v/>
          </cell>
          <cell r="G164">
            <v>1.25</v>
          </cell>
        </row>
        <row r="165">
          <cell r="B165">
            <v>97</v>
          </cell>
          <cell r="C165" t="str">
            <v>MERIDIAN ISD</v>
          </cell>
          <cell r="D165">
            <v>98.7</v>
          </cell>
          <cell r="E165">
            <v>428.1</v>
          </cell>
          <cell r="F165" t="str">
            <v/>
          </cell>
          <cell r="G165" t="str">
            <v/>
          </cell>
        </row>
        <row r="166">
          <cell r="B166">
            <v>283</v>
          </cell>
          <cell r="C166" t="str">
            <v>MESQUITE ISD</v>
          </cell>
          <cell r="D166" t="str">
            <v/>
          </cell>
          <cell r="E166" t="str">
            <v/>
          </cell>
          <cell r="F166">
            <v>0</v>
          </cell>
          <cell r="G166" t="str">
            <v/>
          </cell>
        </row>
        <row r="167">
          <cell r="B167">
            <v>741</v>
          </cell>
          <cell r="C167" t="str">
            <v>MEXIA ISD</v>
          </cell>
          <cell r="D167" t="str">
            <v/>
          </cell>
          <cell r="E167" t="str">
            <v/>
          </cell>
          <cell r="F167" t="str">
            <v/>
          </cell>
          <cell r="G167" t="str">
            <v/>
          </cell>
        </row>
        <row r="168">
          <cell r="B168">
            <v>335</v>
          </cell>
          <cell r="C168" t="str">
            <v>MIDLOTHIAN ISD</v>
          </cell>
          <cell r="D168">
            <v>164.5</v>
          </cell>
          <cell r="E168" t="str">
            <v/>
          </cell>
          <cell r="F168" t="str">
            <v/>
          </cell>
          <cell r="G168" t="str">
            <v/>
          </cell>
        </row>
        <row r="169">
          <cell r="B169">
            <v>186</v>
          </cell>
          <cell r="C169" t="str">
            <v>MIDWAY ISD HENRIETTA</v>
          </cell>
          <cell r="D169" t="str">
            <v/>
          </cell>
          <cell r="E169">
            <v>248.16000000000003</v>
          </cell>
          <cell r="F169" t="str">
            <v/>
          </cell>
          <cell r="G169">
            <v>21.25</v>
          </cell>
        </row>
        <row r="170">
          <cell r="B170">
            <v>782</v>
          </cell>
          <cell r="C170" t="str">
            <v>MIDWAY ISD WACO</v>
          </cell>
          <cell r="D170" t="str">
            <v/>
          </cell>
          <cell r="E170" t="str">
            <v/>
          </cell>
          <cell r="F170">
            <v>0</v>
          </cell>
          <cell r="G170" t="str">
            <v/>
          </cell>
        </row>
        <row r="171">
          <cell r="B171">
            <v>855</v>
          </cell>
          <cell r="C171" t="str">
            <v>MILDRED ISD</v>
          </cell>
          <cell r="D171">
            <v>292.32</v>
          </cell>
          <cell r="E171">
            <v>1009.8499999999999</v>
          </cell>
          <cell r="F171" t="str">
            <v/>
          </cell>
          <cell r="G171" t="str">
            <v/>
          </cell>
        </row>
        <row r="172">
          <cell r="B172">
            <v>336</v>
          </cell>
          <cell r="C172" t="str">
            <v>MILFORD ISD</v>
          </cell>
          <cell r="D172">
            <v>164.5</v>
          </cell>
          <cell r="E172">
            <v>164.5</v>
          </cell>
          <cell r="F172" t="str">
            <v/>
          </cell>
          <cell r="G172" t="str">
            <v/>
          </cell>
        </row>
        <row r="173">
          <cell r="B173">
            <v>900</v>
          </cell>
          <cell r="C173" t="str">
            <v>MILLSAP ISD</v>
          </cell>
          <cell r="D173">
            <v>296.5</v>
          </cell>
          <cell r="E173">
            <v>584.52</v>
          </cell>
          <cell r="F173" t="str">
            <v/>
          </cell>
          <cell r="G173" t="str">
            <v/>
          </cell>
        </row>
        <row r="174">
          <cell r="B174">
            <v>889</v>
          </cell>
          <cell r="C174" t="str">
            <v>MINERAL WELLS ISD</v>
          </cell>
          <cell r="D174" t="str">
            <v/>
          </cell>
          <cell r="E174">
            <v>1747.6499999999999</v>
          </cell>
          <cell r="F174" t="str">
            <v/>
          </cell>
          <cell r="G174">
            <v>47.500000000000007</v>
          </cell>
        </row>
        <row r="175">
          <cell r="B175">
            <v>1348</v>
          </cell>
          <cell r="C175" t="str">
            <v>MOMENTOUS INSTITUTE</v>
          </cell>
          <cell r="D175">
            <v>0</v>
          </cell>
          <cell r="E175" t="str">
            <v/>
          </cell>
          <cell r="F175" t="str">
            <v/>
          </cell>
          <cell r="G175" t="str">
            <v/>
          </cell>
        </row>
        <row r="176">
          <cell r="B176">
            <v>825</v>
          </cell>
          <cell r="C176" t="str">
            <v>MONTAGUE ISD</v>
          </cell>
          <cell r="D176">
            <v>164.5</v>
          </cell>
          <cell r="E176">
            <v>164.5</v>
          </cell>
          <cell r="F176" t="str">
            <v/>
          </cell>
          <cell r="G176" t="str">
            <v/>
          </cell>
        </row>
        <row r="177">
          <cell r="B177">
            <v>787</v>
          </cell>
          <cell r="C177" t="str">
            <v>MOODY ISD</v>
          </cell>
          <cell r="D177" t="str">
            <v/>
          </cell>
          <cell r="E177">
            <v>16.45</v>
          </cell>
          <cell r="F177" t="str">
            <v/>
          </cell>
          <cell r="G177" t="str">
            <v/>
          </cell>
        </row>
        <row r="178">
          <cell r="B178">
            <v>98</v>
          </cell>
          <cell r="C178" t="str">
            <v>MORGAN ISD</v>
          </cell>
          <cell r="D178">
            <v>141.68</v>
          </cell>
          <cell r="E178">
            <v>283.36</v>
          </cell>
          <cell r="F178">
            <v>1.25</v>
          </cell>
          <cell r="G178">
            <v>1.25</v>
          </cell>
        </row>
        <row r="179">
          <cell r="B179">
            <v>361</v>
          </cell>
          <cell r="C179" t="str">
            <v>MORGAN MILL ISD</v>
          </cell>
          <cell r="D179" t="str">
            <v/>
          </cell>
          <cell r="E179" t="str">
            <v/>
          </cell>
          <cell r="F179" t="str">
            <v/>
          </cell>
          <cell r="G179" t="str">
            <v/>
          </cell>
        </row>
        <row r="180">
          <cell r="B180">
            <v>586</v>
          </cell>
          <cell r="C180" t="str">
            <v>MOUNT CALM ISD</v>
          </cell>
          <cell r="D180">
            <v>133.98000000000002</v>
          </cell>
          <cell r="E180">
            <v>133.98000000000002</v>
          </cell>
          <cell r="F180" t="str">
            <v/>
          </cell>
          <cell r="G180" t="str">
            <v/>
          </cell>
        </row>
        <row r="181">
          <cell r="B181">
            <v>223</v>
          </cell>
          <cell r="C181" t="str">
            <v>MUENSTER ISD</v>
          </cell>
          <cell r="D181" t="str">
            <v/>
          </cell>
          <cell r="E181">
            <v>133.98000000000002</v>
          </cell>
          <cell r="F181" t="str">
            <v/>
          </cell>
          <cell r="G181" t="str">
            <v/>
          </cell>
        </row>
        <row r="182">
          <cell r="B182">
            <v>1180</v>
          </cell>
          <cell r="C182" t="str">
            <v>NEWCASTLE ISD</v>
          </cell>
          <cell r="D182">
            <v>7.1054273576010019E-15</v>
          </cell>
          <cell r="E182">
            <v>209.65</v>
          </cell>
          <cell r="F182" t="str">
            <v/>
          </cell>
          <cell r="G182" t="str">
            <v/>
          </cell>
        </row>
        <row r="183">
          <cell r="B183">
            <v>1657</v>
          </cell>
          <cell r="C183" t="str">
            <v>NEWMAN INTERNATIONAL SCHOOL OF ARLINGTON</v>
          </cell>
          <cell r="D183">
            <v>164.5</v>
          </cell>
          <cell r="E183">
            <v>164.5</v>
          </cell>
          <cell r="F183" t="str">
            <v/>
          </cell>
          <cell r="G183" t="str">
            <v/>
          </cell>
        </row>
        <row r="184">
          <cell r="B184">
            <v>823</v>
          </cell>
          <cell r="C184" t="str">
            <v>NOCONA ISD</v>
          </cell>
          <cell r="D184" t="str">
            <v/>
          </cell>
          <cell r="E184">
            <v>191.68</v>
          </cell>
          <cell r="F184" t="str">
            <v/>
          </cell>
          <cell r="G184" t="str">
            <v/>
          </cell>
        </row>
        <row r="185">
          <cell r="B185">
            <v>295</v>
          </cell>
          <cell r="C185" t="str">
            <v>NORTH TEXAS COLLEGIATE ACADEMY</v>
          </cell>
          <cell r="D185">
            <v>146.16</v>
          </cell>
          <cell r="E185">
            <v>610.67999999999995</v>
          </cell>
          <cell r="F185" t="str">
            <v/>
          </cell>
          <cell r="G185" t="str">
            <v/>
          </cell>
        </row>
        <row r="186">
          <cell r="B186">
            <v>780</v>
          </cell>
          <cell r="C186" t="str">
            <v>NORTH TEXAS HARMONY PUBLIC SCHOOLS</v>
          </cell>
          <cell r="D186">
            <v>19908.809999999998</v>
          </cell>
          <cell r="E186">
            <v>28809.710000000003</v>
          </cell>
          <cell r="F186">
            <v>3113.75</v>
          </cell>
          <cell r="G186">
            <v>6573.75</v>
          </cell>
        </row>
        <row r="187">
          <cell r="B187">
            <v>304</v>
          </cell>
          <cell r="C187" t="str">
            <v>NORTHWEST ISD</v>
          </cell>
          <cell r="D187" t="str">
            <v/>
          </cell>
          <cell r="E187">
            <v>164.5</v>
          </cell>
          <cell r="F187" t="str">
            <v/>
          </cell>
          <cell r="G187" t="str">
            <v/>
          </cell>
        </row>
        <row r="188">
          <cell r="B188">
            <v>1181</v>
          </cell>
          <cell r="C188" t="str">
            <v>OLNEY ISD</v>
          </cell>
          <cell r="D188">
            <v>10.29</v>
          </cell>
          <cell r="E188">
            <v>151.97</v>
          </cell>
          <cell r="F188" t="str">
            <v/>
          </cell>
          <cell r="G188" t="str">
            <v/>
          </cell>
        </row>
        <row r="189">
          <cell r="B189">
            <v>337</v>
          </cell>
          <cell r="C189" t="str">
            <v>PALMER ISD</v>
          </cell>
          <cell r="D189">
            <v>164.5</v>
          </cell>
          <cell r="E189" t="str">
            <v/>
          </cell>
          <cell r="F189" t="str">
            <v/>
          </cell>
          <cell r="G189" t="str">
            <v/>
          </cell>
        </row>
        <row r="190">
          <cell r="B190">
            <v>892</v>
          </cell>
          <cell r="C190" t="str">
            <v>PALO PINTO ISD</v>
          </cell>
          <cell r="D190" t="str">
            <v/>
          </cell>
          <cell r="E190" t="str">
            <v/>
          </cell>
          <cell r="F190" t="str">
            <v/>
          </cell>
          <cell r="G190" t="str">
            <v/>
          </cell>
        </row>
        <row r="191">
          <cell r="B191">
            <v>1169</v>
          </cell>
          <cell r="C191" t="str">
            <v>PARADISE ISD</v>
          </cell>
          <cell r="D191" t="str">
            <v/>
          </cell>
          <cell r="E191">
            <v>164.5</v>
          </cell>
          <cell r="F191" t="str">
            <v/>
          </cell>
          <cell r="G191" t="str">
            <v/>
          </cell>
        </row>
        <row r="192">
          <cell r="B192">
            <v>902</v>
          </cell>
          <cell r="C192" t="str">
            <v>PEASTER ISD</v>
          </cell>
          <cell r="D192" t="str">
            <v/>
          </cell>
          <cell r="E192" t="str">
            <v/>
          </cell>
          <cell r="F192">
            <v>0</v>
          </cell>
          <cell r="G192" t="str">
            <v/>
          </cell>
        </row>
        <row r="193">
          <cell r="B193">
            <v>590</v>
          </cell>
          <cell r="C193" t="str">
            <v>PENELOPE ISD</v>
          </cell>
          <cell r="D193">
            <v>235.42000000000002</v>
          </cell>
          <cell r="E193">
            <v>409.13</v>
          </cell>
          <cell r="F193">
            <v>16.25</v>
          </cell>
          <cell r="G193">
            <v>30</v>
          </cell>
        </row>
        <row r="194">
          <cell r="B194">
            <v>636</v>
          </cell>
          <cell r="C194" t="str">
            <v>PERRIN WHITT CONS ISD</v>
          </cell>
          <cell r="D194" t="str">
            <v/>
          </cell>
          <cell r="E194">
            <v>209.65</v>
          </cell>
          <cell r="F194" t="str">
            <v/>
          </cell>
          <cell r="G194" t="str">
            <v/>
          </cell>
        </row>
        <row r="195">
          <cell r="B195">
            <v>184</v>
          </cell>
          <cell r="C195" t="str">
            <v>PETROLIA CISD</v>
          </cell>
          <cell r="D195" t="str">
            <v/>
          </cell>
          <cell r="E195">
            <v>129.36000000000001</v>
          </cell>
          <cell r="F195" t="str">
            <v/>
          </cell>
          <cell r="G195" t="str">
            <v/>
          </cell>
        </row>
        <row r="196">
          <cell r="B196">
            <v>298</v>
          </cell>
          <cell r="C196" t="str">
            <v>PILOT POINT ISD</v>
          </cell>
          <cell r="D196">
            <v>118.8</v>
          </cell>
          <cell r="E196">
            <v>825.02</v>
          </cell>
          <cell r="F196" t="str">
            <v/>
          </cell>
          <cell r="G196">
            <v>15</v>
          </cell>
        </row>
        <row r="197">
          <cell r="B197">
            <v>202</v>
          </cell>
          <cell r="C197" t="str">
            <v>PLANO ISD</v>
          </cell>
          <cell r="D197">
            <v>133.98000000000002</v>
          </cell>
          <cell r="E197">
            <v>2032.1000000000001</v>
          </cell>
          <cell r="F197">
            <v>13.75</v>
          </cell>
          <cell r="G197">
            <v>13.75</v>
          </cell>
        </row>
        <row r="198">
          <cell r="B198">
            <v>300</v>
          </cell>
          <cell r="C198" t="str">
            <v>PONDER ISD</v>
          </cell>
          <cell r="D198">
            <v>131.6</v>
          </cell>
          <cell r="E198">
            <v>977.5</v>
          </cell>
          <cell r="F198" t="str">
            <v/>
          </cell>
          <cell r="G198" t="str">
            <v/>
          </cell>
        </row>
        <row r="199">
          <cell r="B199">
            <v>897</v>
          </cell>
          <cell r="C199" t="str">
            <v>POOLVILLE ISD</v>
          </cell>
          <cell r="D199" t="str">
            <v/>
          </cell>
          <cell r="E199">
            <v>164.5</v>
          </cell>
          <cell r="F199" t="str">
            <v/>
          </cell>
          <cell r="G199" t="str">
            <v/>
          </cell>
        </row>
        <row r="200">
          <cell r="B200">
            <v>433</v>
          </cell>
          <cell r="C200" t="str">
            <v>POTTSBORO ISD</v>
          </cell>
          <cell r="D200">
            <v>0</v>
          </cell>
          <cell r="E200">
            <v>164.5</v>
          </cell>
          <cell r="F200" t="str">
            <v/>
          </cell>
          <cell r="G200" t="str">
            <v/>
          </cell>
        </row>
        <row r="201">
          <cell r="B201">
            <v>826</v>
          </cell>
          <cell r="C201" t="str">
            <v>PRAIRIE VALLEY ISD</v>
          </cell>
          <cell r="D201" t="str">
            <v/>
          </cell>
          <cell r="E201">
            <v>310.65999999999997</v>
          </cell>
          <cell r="F201" t="str">
            <v/>
          </cell>
          <cell r="G201" t="str">
            <v/>
          </cell>
        </row>
        <row r="202">
          <cell r="B202">
            <v>203</v>
          </cell>
          <cell r="C202" t="str">
            <v>PRINCETON ISD</v>
          </cell>
          <cell r="D202">
            <v>599.57000000000005</v>
          </cell>
          <cell r="E202">
            <v>1257.51</v>
          </cell>
          <cell r="F202" t="str">
            <v/>
          </cell>
          <cell r="G202" t="str">
            <v/>
          </cell>
        </row>
        <row r="203">
          <cell r="B203">
            <v>1067</v>
          </cell>
          <cell r="C203" t="str">
            <v>PROMESA PUBLIC SCHOOLS INC</v>
          </cell>
          <cell r="D203">
            <v>0</v>
          </cell>
          <cell r="E203" t="str">
            <v/>
          </cell>
          <cell r="F203" t="str">
            <v/>
          </cell>
          <cell r="G203" t="str">
            <v/>
          </cell>
        </row>
        <row r="204">
          <cell r="B204">
            <v>204</v>
          </cell>
          <cell r="C204" t="str">
            <v>PROSPER ISD</v>
          </cell>
          <cell r="D204">
            <v>7128.0300000000016</v>
          </cell>
          <cell r="E204">
            <v>10338.090000000002</v>
          </cell>
          <cell r="F204">
            <v>1110</v>
          </cell>
          <cell r="G204">
            <v>2371.25</v>
          </cell>
        </row>
        <row r="205">
          <cell r="B205">
            <v>325</v>
          </cell>
          <cell r="C205" t="str">
            <v>RANGER ISD</v>
          </cell>
          <cell r="D205">
            <v>131.6</v>
          </cell>
          <cell r="E205">
            <v>812.08999999999992</v>
          </cell>
          <cell r="F205" t="str">
            <v/>
          </cell>
          <cell r="G205" t="str">
            <v/>
          </cell>
        </row>
        <row r="206">
          <cell r="B206">
            <v>779</v>
          </cell>
          <cell r="C206" t="str">
            <v>RAPOPORT ACADEMY</v>
          </cell>
          <cell r="D206">
            <v>3811.2099999999996</v>
          </cell>
          <cell r="E206">
            <v>3811.2099999999991</v>
          </cell>
          <cell r="F206">
            <v>1057.5</v>
          </cell>
          <cell r="G206">
            <v>1401.25</v>
          </cell>
        </row>
        <row r="207">
          <cell r="B207">
            <v>338</v>
          </cell>
          <cell r="C207" t="str">
            <v>RED OAK ISD</v>
          </cell>
          <cell r="D207">
            <v>967.68</v>
          </cell>
          <cell r="E207">
            <v>967.68</v>
          </cell>
          <cell r="F207" t="str">
            <v/>
          </cell>
          <cell r="G207" t="str">
            <v/>
          </cell>
        </row>
        <row r="208">
          <cell r="B208">
            <v>856</v>
          </cell>
          <cell r="C208" t="str">
            <v>RICE ISD</v>
          </cell>
          <cell r="D208" t="str">
            <v/>
          </cell>
          <cell r="E208">
            <v>523.74</v>
          </cell>
          <cell r="F208" t="str">
            <v/>
          </cell>
          <cell r="G208" t="str">
            <v/>
          </cell>
        </row>
        <row r="209">
          <cell r="B209">
            <v>284</v>
          </cell>
          <cell r="C209" t="str">
            <v>RICHARDSON ISD</v>
          </cell>
          <cell r="D209">
            <v>158.6</v>
          </cell>
          <cell r="E209">
            <v>158.6</v>
          </cell>
          <cell r="F209" t="str">
            <v/>
          </cell>
          <cell r="G209" t="str">
            <v/>
          </cell>
        </row>
        <row r="210">
          <cell r="B210">
            <v>788</v>
          </cell>
          <cell r="C210" t="str">
            <v>RIESEL ISD</v>
          </cell>
          <cell r="D210">
            <v>116.62</v>
          </cell>
          <cell r="E210">
            <v>1171.2399999999998</v>
          </cell>
          <cell r="F210" t="str">
            <v/>
          </cell>
          <cell r="G210" t="str">
            <v/>
          </cell>
        </row>
        <row r="211">
          <cell r="B211">
            <v>669</v>
          </cell>
          <cell r="C211" t="str">
            <v>RIO VISTA ISD</v>
          </cell>
          <cell r="D211">
            <v>973.44</v>
          </cell>
          <cell r="E211">
            <v>973.44</v>
          </cell>
          <cell r="F211">
            <v>78.75</v>
          </cell>
          <cell r="G211">
            <v>108.75</v>
          </cell>
        </row>
        <row r="212">
          <cell r="B212">
            <v>326</v>
          </cell>
          <cell r="C212" t="str">
            <v>RISING STAR ISD</v>
          </cell>
          <cell r="D212">
            <v>120.83999999999999</v>
          </cell>
          <cell r="E212">
            <v>120.83999999999999</v>
          </cell>
          <cell r="F212">
            <v>17.5</v>
          </cell>
          <cell r="G212">
            <v>17.5</v>
          </cell>
        </row>
        <row r="213">
          <cell r="B213">
            <v>795</v>
          </cell>
          <cell r="C213" t="str">
            <v>ROBINSON ISD</v>
          </cell>
          <cell r="D213">
            <v>164.5</v>
          </cell>
          <cell r="E213" t="str">
            <v/>
          </cell>
          <cell r="F213">
            <v>12.5</v>
          </cell>
          <cell r="G213" t="str">
            <v/>
          </cell>
        </row>
        <row r="214">
          <cell r="B214">
            <v>944</v>
          </cell>
          <cell r="C214" t="str">
            <v>ROCKWALL ISD</v>
          </cell>
          <cell r="D214" t="str">
            <v/>
          </cell>
          <cell r="E214">
            <v>521.13</v>
          </cell>
          <cell r="F214" t="str">
            <v/>
          </cell>
          <cell r="G214" t="str">
            <v/>
          </cell>
        </row>
        <row r="215">
          <cell r="B215">
            <v>945</v>
          </cell>
          <cell r="C215" t="str">
            <v>ROYSE CITY ISD</v>
          </cell>
          <cell r="D215">
            <v>164.5</v>
          </cell>
          <cell r="E215">
            <v>164.5</v>
          </cell>
          <cell r="F215" t="str">
            <v/>
          </cell>
          <cell r="G215" t="str">
            <v/>
          </cell>
        </row>
        <row r="216">
          <cell r="B216">
            <v>434</v>
          </cell>
          <cell r="C216" t="str">
            <v>S AND S CISD</v>
          </cell>
          <cell r="D216">
            <v>209.65</v>
          </cell>
          <cell r="E216">
            <v>1046.29</v>
          </cell>
          <cell r="F216" t="str">
            <v/>
          </cell>
          <cell r="G216" t="str">
            <v/>
          </cell>
        </row>
        <row r="217">
          <cell r="B217">
            <v>828</v>
          </cell>
          <cell r="C217" t="str">
            <v>SAINT JO ISD</v>
          </cell>
          <cell r="D217" t="str">
            <v/>
          </cell>
          <cell r="E217">
            <v>115.14999999999999</v>
          </cell>
          <cell r="F217" t="str">
            <v/>
          </cell>
          <cell r="G217" t="str">
            <v/>
          </cell>
        </row>
        <row r="218">
          <cell r="B218">
            <v>373</v>
          </cell>
          <cell r="C218" t="str">
            <v>SAM RAYBURN ISD</v>
          </cell>
          <cell r="D218" t="str">
            <v/>
          </cell>
          <cell r="E218">
            <v>164.5</v>
          </cell>
          <cell r="F218" t="str">
            <v/>
          </cell>
          <cell r="G218" t="str">
            <v/>
          </cell>
        </row>
        <row r="219">
          <cell r="B219">
            <v>302</v>
          </cell>
          <cell r="C219" t="str">
            <v>SANGER ISD</v>
          </cell>
          <cell r="D219">
            <v>377.76</v>
          </cell>
          <cell r="E219">
            <v>377.76</v>
          </cell>
          <cell r="F219" t="str">
            <v/>
          </cell>
          <cell r="G219" t="str">
            <v/>
          </cell>
        </row>
        <row r="220">
          <cell r="B220">
            <v>890</v>
          </cell>
          <cell r="C220" t="str">
            <v>SANTO ISD</v>
          </cell>
          <cell r="D220" t="str">
            <v/>
          </cell>
          <cell r="E220" t="str">
            <v/>
          </cell>
          <cell r="F220" t="str">
            <v/>
          </cell>
          <cell r="G220" t="str">
            <v/>
          </cell>
        </row>
        <row r="221">
          <cell r="B221">
            <v>371</v>
          </cell>
          <cell r="C221" t="str">
            <v>SAVOY ISD</v>
          </cell>
          <cell r="D221">
            <v>0</v>
          </cell>
          <cell r="E221">
            <v>164.5</v>
          </cell>
          <cell r="F221" t="str">
            <v/>
          </cell>
          <cell r="G221" t="str">
            <v/>
          </cell>
        </row>
        <row r="222">
          <cell r="B222">
            <v>687</v>
          </cell>
          <cell r="C222" t="str">
            <v>SCURRY ROSSER ISD</v>
          </cell>
          <cell r="D222">
            <v>398.31000000000006</v>
          </cell>
          <cell r="E222">
            <v>1780.12</v>
          </cell>
          <cell r="F222">
            <v>45</v>
          </cell>
          <cell r="G222">
            <v>88.75</v>
          </cell>
        </row>
        <row r="223">
          <cell r="B223">
            <v>428</v>
          </cell>
          <cell r="C223" t="str">
            <v>SHERMAN ISD</v>
          </cell>
          <cell r="D223" t="str">
            <v/>
          </cell>
          <cell r="E223">
            <v>164.5</v>
          </cell>
          <cell r="F223" t="str">
            <v/>
          </cell>
          <cell r="G223" t="str">
            <v/>
          </cell>
        </row>
        <row r="224">
          <cell r="B224">
            <v>219</v>
          </cell>
          <cell r="C224" t="str">
            <v>SIDNEY ISD</v>
          </cell>
          <cell r="D224" t="str">
            <v/>
          </cell>
          <cell r="E224" t="str">
            <v/>
          </cell>
          <cell r="F224" t="str">
            <v/>
          </cell>
          <cell r="G224" t="str">
            <v/>
          </cell>
        </row>
        <row r="225">
          <cell r="B225">
            <v>229</v>
          </cell>
          <cell r="C225" t="str">
            <v>SIVELLS BEND ISD</v>
          </cell>
          <cell r="D225" t="str">
            <v/>
          </cell>
          <cell r="E225">
            <v>426.07000000000005</v>
          </cell>
          <cell r="F225" t="str">
            <v/>
          </cell>
          <cell r="G225">
            <v>6.25</v>
          </cell>
        </row>
        <row r="226">
          <cell r="B226">
            <v>1170</v>
          </cell>
          <cell r="C226" t="str">
            <v>SLIDELL ISD</v>
          </cell>
          <cell r="D226" t="str">
            <v/>
          </cell>
          <cell r="E226">
            <v>458.52</v>
          </cell>
          <cell r="F226" t="str">
            <v/>
          </cell>
          <cell r="G226" t="str">
            <v/>
          </cell>
        </row>
        <row r="227">
          <cell r="B227">
            <v>898</v>
          </cell>
          <cell r="C227" t="str">
            <v>SPRINGTOWN ISD</v>
          </cell>
          <cell r="D227">
            <v>679.77</v>
          </cell>
          <cell r="E227">
            <v>1555.29</v>
          </cell>
          <cell r="F227" t="str">
            <v/>
          </cell>
          <cell r="G227" t="str">
            <v/>
          </cell>
        </row>
        <row r="228">
          <cell r="B228">
            <v>1243</v>
          </cell>
          <cell r="C228" t="str">
            <v>ST MARY OF CARMEL CATHOLIC SCHOOL</v>
          </cell>
          <cell r="D228">
            <v>287.52</v>
          </cell>
          <cell r="E228">
            <v>287.52</v>
          </cell>
          <cell r="F228">
            <v>117.5</v>
          </cell>
          <cell r="G228">
            <v>258.75</v>
          </cell>
        </row>
        <row r="229">
          <cell r="B229">
            <v>357</v>
          </cell>
          <cell r="C229" t="str">
            <v>STEPHENVILLE ISD</v>
          </cell>
          <cell r="D229" t="str">
            <v/>
          </cell>
          <cell r="E229">
            <v>1452.22</v>
          </cell>
          <cell r="F229" t="str">
            <v/>
          </cell>
          <cell r="G229" t="str">
            <v/>
          </cell>
        </row>
        <row r="230">
          <cell r="B230">
            <v>891</v>
          </cell>
          <cell r="C230" t="str">
            <v>STRAWN ISD</v>
          </cell>
          <cell r="D230" t="str">
            <v/>
          </cell>
          <cell r="E230">
            <v>148.05000000000001</v>
          </cell>
          <cell r="F230" t="str">
            <v/>
          </cell>
          <cell r="G230" t="str">
            <v/>
          </cell>
        </row>
        <row r="231">
          <cell r="B231">
            <v>285</v>
          </cell>
          <cell r="C231" t="str">
            <v>SUNNYVALE ISD</v>
          </cell>
          <cell r="D231">
            <v>133.98000000000002</v>
          </cell>
          <cell r="E231">
            <v>304.78000000000003</v>
          </cell>
          <cell r="F231" t="str">
            <v/>
          </cell>
          <cell r="G231" t="str">
            <v/>
          </cell>
        </row>
        <row r="232">
          <cell r="B232">
            <v>1352</v>
          </cell>
          <cell r="C232" t="str">
            <v>TARRANT COUNTY JUVENILE BOARD</v>
          </cell>
          <cell r="D232">
            <v>114.56</v>
          </cell>
          <cell r="E232">
            <v>494.08</v>
          </cell>
          <cell r="F232">
            <v>10</v>
          </cell>
          <cell r="G232">
            <v>28.75</v>
          </cell>
        </row>
        <row r="233">
          <cell r="B233">
            <v>391</v>
          </cell>
          <cell r="C233" t="str">
            <v>TEAGUE ISD</v>
          </cell>
          <cell r="D233" t="str">
            <v/>
          </cell>
          <cell r="E233">
            <v>203.66</v>
          </cell>
          <cell r="F233" t="str">
            <v/>
          </cell>
          <cell r="G233" t="str">
            <v/>
          </cell>
        </row>
        <row r="234">
          <cell r="B234">
            <v>686</v>
          </cell>
          <cell r="C234" t="str">
            <v>TERRELL ISD</v>
          </cell>
          <cell r="D234">
            <v>6481.0700000000015</v>
          </cell>
          <cell r="E234">
            <v>8617.0999999999985</v>
          </cell>
          <cell r="F234">
            <v>251.25</v>
          </cell>
          <cell r="G234">
            <v>305</v>
          </cell>
        </row>
        <row r="235">
          <cell r="B235">
            <v>245</v>
          </cell>
          <cell r="C235" t="str">
            <v>TEXANS CAN ACADEMIES</v>
          </cell>
          <cell r="D235">
            <v>229.71</v>
          </cell>
          <cell r="E235">
            <v>2106.4</v>
          </cell>
          <cell r="F235">
            <v>2.5</v>
          </cell>
          <cell r="G235">
            <v>2.5</v>
          </cell>
        </row>
        <row r="236">
          <cell r="B236">
            <v>355</v>
          </cell>
          <cell r="C236" t="str">
            <v>THREE WAY ISD</v>
          </cell>
          <cell r="D236">
            <v>121.79999999999998</v>
          </cell>
          <cell r="E236">
            <v>121.79999999999998</v>
          </cell>
          <cell r="F236" t="str">
            <v/>
          </cell>
          <cell r="G236" t="str">
            <v/>
          </cell>
        </row>
        <row r="237">
          <cell r="B237">
            <v>429</v>
          </cell>
          <cell r="C237" t="str">
            <v>TIOGA ISD</v>
          </cell>
          <cell r="D237">
            <v>164.5</v>
          </cell>
          <cell r="E237">
            <v>180.95</v>
          </cell>
          <cell r="F237" t="str">
            <v/>
          </cell>
          <cell r="G237" t="str">
            <v/>
          </cell>
        </row>
        <row r="238">
          <cell r="B238">
            <v>3861</v>
          </cell>
          <cell r="C238" t="str">
            <v>TJJD GAINESVILLE STATE SCHOOL</v>
          </cell>
          <cell r="D238" t="str">
            <v/>
          </cell>
          <cell r="E238" t="str">
            <v/>
          </cell>
          <cell r="F238" t="str">
            <v/>
          </cell>
          <cell r="G238" t="str">
            <v/>
          </cell>
        </row>
        <row r="239">
          <cell r="B239">
            <v>3858</v>
          </cell>
          <cell r="C239" t="str">
            <v>TJJD MCLENNAN COUNTY</v>
          </cell>
          <cell r="D239" t="str">
            <v/>
          </cell>
          <cell r="E239" t="str">
            <v/>
          </cell>
          <cell r="F239" t="str">
            <v/>
          </cell>
          <cell r="G239" t="str">
            <v/>
          </cell>
        </row>
        <row r="240">
          <cell r="B240">
            <v>1049</v>
          </cell>
          <cell r="C240" t="str">
            <v>TLC ACADEMY</v>
          </cell>
          <cell r="D240">
            <v>795.62</v>
          </cell>
          <cell r="E240">
            <v>1586.3</v>
          </cell>
          <cell r="F240">
            <v>27.5</v>
          </cell>
          <cell r="G240">
            <v>185</v>
          </cell>
        </row>
        <row r="241">
          <cell r="B241">
            <v>599</v>
          </cell>
          <cell r="C241" t="str">
            <v>TOLAR ISD</v>
          </cell>
          <cell r="D241" t="str">
            <v/>
          </cell>
          <cell r="E241">
            <v>201.49</v>
          </cell>
          <cell r="F241" t="str">
            <v/>
          </cell>
          <cell r="G241" t="str">
            <v/>
          </cell>
        </row>
        <row r="242">
          <cell r="B242">
            <v>436</v>
          </cell>
          <cell r="C242" t="str">
            <v>TOM BEAN ISD</v>
          </cell>
          <cell r="D242">
            <v>281.52999999999997</v>
          </cell>
          <cell r="E242">
            <v>281.52999999999997</v>
          </cell>
          <cell r="F242">
            <v>51.25</v>
          </cell>
          <cell r="G242">
            <v>73.75</v>
          </cell>
        </row>
        <row r="243">
          <cell r="B243">
            <v>372</v>
          </cell>
          <cell r="C243" t="str">
            <v>TRENTON ISD</v>
          </cell>
          <cell r="D243" t="str">
            <v/>
          </cell>
          <cell r="E243" t="str">
            <v/>
          </cell>
          <cell r="F243" t="str">
            <v/>
          </cell>
          <cell r="G243" t="str">
            <v/>
          </cell>
        </row>
        <row r="244">
          <cell r="B244">
            <v>253</v>
          </cell>
          <cell r="C244" t="str">
            <v>TRINITY BASIN PREPARATORY</v>
          </cell>
          <cell r="D244">
            <v>6824.829999999999</v>
          </cell>
          <cell r="E244">
            <v>9153.5400000000009</v>
          </cell>
          <cell r="F244">
            <v>1190</v>
          </cell>
          <cell r="G244">
            <v>1842.5</v>
          </cell>
        </row>
        <row r="245">
          <cell r="B245">
            <v>249</v>
          </cell>
          <cell r="C245" t="str">
            <v>UNIVERSAL ACADEMY</v>
          </cell>
          <cell r="D245">
            <v>133.98000000000002</v>
          </cell>
          <cell r="E245" t="str">
            <v/>
          </cell>
          <cell r="F245" t="str">
            <v/>
          </cell>
          <cell r="G245" t="str">
            <v/>
          </cell>
        </row>
        <row r="246">
          <cell r="B246">
            <v>1658</v>
          </cell>
          <cell r="C246" t="str">
            <v>UPLIFT EDUCATION NORTH HILLS PREPARATORY</v>
          </cell>
          <cell r="D246" t="str">
            <v/>
          </cell>
          <cell r="E246">
            <v>1067.6500000000003</v>
          </cell>
          <cell r="F246" t="str">
            <v/>
          </cell>
          <cell r="G246" t="str">
            <v/>
          </cell>
        </row>
        <row r="247">
          <cell r="B247">
            <v>1221</v>
          </cell>
          <cell r="C247" t="str">
            <v>UTDCALLIER CENTER FOR COMMUNICATION DISORDERS</v>
          </cell>
          <cell r="D247" t="str">
            <v/>
          </cell>
          <cell r="E247">
            <v>33.659999999999997</v>
          </cell>
          <cell r="F247" t="str">
            <v/>
          </cell>
          <cell r="G247" t="str">
            <v/>
          </cell>
        </row>
        <row r="248">
          <cell r="B248">
            <v>99</v>
          </cell>
          <cell r="C248" t="str">
            <v>VALLEY MILLS ISD</v>
          </cell>
          <cell r="D248">
            <v>109.62000000000002</v>
          </cell>
          <cell r="E248">
            <v>109.62000000000002</v>
          </cell>
          <cell r="F248" t="str">
            <v/>
          </cell>
          <cell r="G248" t="str">
            <v/>
          </cell>
        </row>
        <row r="249">
          <cell r="B249">
            <v>224</v>
          </cell>
          <cell r="C249" t="str">
            <v>VALLEY VIEW ISD</v>
          </cell>
          <cell r="D249" t="str">
            <v/>
          </cell>
          <cell r="E249">
            <v>661.17000000000007</v>
          </cell>
          <cell r="F249" t="str">
            <v/>
          </cell>
          <cell r="G249">
            <v>62.499999999999993</v>
          </cell>
        </row>
        <row r="250">
          <cell r="B250">
            <v>430</v>
          </cell>
          <cell r="C250" t="str">
            <v>VAN ALSTYNE ISD</v>
          </cell>
          <cell r="D250">
            <v>164.5</v>
          </cell>
          <cell r="E250">
            <v>164.5</v>
          </cell>
          <cell r="F250" t="str">
            <v/>
          </cell>
          <cell r="G250" t="str">
            <v/>
          </cell>
        </row>
        <row r="251">
          <cell r="B251">
            <v>670</v>
          </cell>
          <cell r="C251" t="str">
            <v>VENUS ISD</v>
          </cell>
          <cell r="D251">
            <v>158.6</v>
          </cell>
          <cell r="E251">
            <v>374.24</v>
          </cell>
          <cell r="F251" t="str">
            <v/>
          </cell>
          <cell r="G251" t="str">
            <v/>
          </cell>
        </row>
        <row r="252">
          <cell r="B252">
            <v>6922</v>
          </cell>
          <cell r="C252" t="str">
            <v>VILLAGE TECH SCHOOLS</v>
          </cell>
          <cell r="D252" t="str">
            <v/>
          </cell>
          <cell r="E252" t="str">
            <v/>
          </cell>
          <cell r="F252" t="str">
            <v/>
          </cell>
          <cell r="G252" t="str">
            <v/>
          </cell>
        </row>
        <row r="253">
          <cell r="B253">
            <v>789</v>
          </cell>
          <cell r="C253" t="str">
            <v>WACO ISD</v>
          </cell>
          <cell r="D253" t="str">
            <v/>
          </cell>
          <cell r="E253">
            <v>7686.36</v>
          </cell>
          <cell r="F253" t="str">
            <v/>
          </cell>
          <cell r="G253" t="str">
            <v/>
          </cell>
        </row>
        <row r="254">
          <cell r="B254">
            <v>228</v>
          </cell>
          <cell r="C254" t="str">
            <v>WALNUT BEND ISD</v>
          </cell>
          <cell r="D254" t="str">
            <v/>
          </cell>
          <cell r="E254">
            <v>49.35</v>
          </cell>
          <cell r="F254" t="str">
            <v/>
          </cell>
          <cell r="G254" t="str">
            <v/>
          </cell>
        </row>
        <row r="255">
          <cell r="B255">
            <v>100</v>
          </cell>
          <cell r="C255" t="str">
            <v>WALNUT SPRINGS ISD</v>
          </cell>
          <cell r="D255">
            <v>158.34</v>
          </cell>
          <cell r="E255">
            <v>460.77</v>
          </cell>
          <cell r="F255" t="str">
            <v/>
          </cell>
          <cell r="G255">
            <v>7.5</v>
          </cell>
        </row>
        <row r="256">
          <cell r="B256">
            <v>339</v>
          </cell>
          <cell r="C256" t="str">
            <v>WAXAHACHIE ISD</v>
          </cell>
          <cell r="D256" t="str">
            <v/>
          </cell>
          <cell r="E256">
            <v>164.5</v>
          </cell>
          <cell r="F256">
            <v>-177.5</v>
          </cell>
          <cell r="G256" t="str">
            <v/>
          </cell>
        </row>
        <row r="257">
          <cell r="B257">
            <v>899</v>
          </cell>
          <cell r="C257" t="str">
            <v>WEATHERFORD ISD</v>
          </cell>
          <cell r="D257">
            <v>164.5</v>
          </cell>
          <cell r="E257">
            <v>164.5</v>
          </cell>
          <cell r="F257" t="str">
            <v/>
          </cell>
          <cell r="G257" t="str">
            <v/>
          </cell>
        </row>
        <row r="258">
          <cell r="B258">
            <v>1381</v>
          </cell>
          <cell r="C258" t="str">
            <v>WEST DALLAS COMMUNITY SCHOOL</v>
          </cell>
          <cell r="D258" t="str">
            <v/>
          </cell>
          <cell r="E258" t="str">
            <v/>
          </cell>
          <cell r="F258">
            <v>0</v>
          </cell>
          <cell r="G258" t="str">
            <v/>
          </cell>
        </row>
        <row r="259">
          <cell r="B259">
            <v>790</v>
          </cell>
          <cell r="C259" t="str">
            <v>WEST ISD</v>
          </cell>
          <cell r="D259">
            <v>16.45</v>
          </cell>
          <cell r="E259">
            <v>279.06</v>
          </cell>
          <cell r="F259" t="str">
            <v/>
          </cell>
          <cell r="G259" t="str">
            <v/>
          </cell>
        </row>
        <row r="260">
          <cell r="B260">
            <v>1032</v>
          </cell>
          <cell r="C260" t="str">
            <v>WHITE SETTLEMENT ISD</v>
          </cell>
          <cell r="D260">
            <v>2152.64</v>
          </cell>
          <cell r="E260">
            <v>2867.27</v>
          </cell>
          <cell r="F260">
            <v>196.25</v>
          </cell>
          <cell r="G260">
            <v>196.25</v>
          </cell>
        </row>
        <row r="261">
          <cell r="B261">
            <v>431</v>
          </cell>
          <cell r="C261" t="str">
            <v>WHITESBORO ISD</v>
          </cell>
          <cell r="D261">
            <v>567.70000000000005</v>
          </cell>
          <cell r="E261">
            <v>1835.9199999999998</v>
          </cell>
          <cell r="F261" t="str">
            <v/>
          </cell>
          <cell r="G261" t="str">
            <v/>
          </cell>
        </row>
        <row r="262">
          <cell r="B262">
            <v>432</v>
          </cell>
          <cell r="C262" t="str">
            <v>WHITEWRIGHT ISD</v>
          </cell>
          <cell r="D262">
            <v>114.56</v>
          </cell>
          <cell r="E262">
            <v>114.56</v>
          </cell>
          <cell r="F262">
            <v>3.75</v>
          </cell>
          <cell r="G262">
            <v>7.5</v>
          </cell>
        </row>
        <row r="263">
          <cell r="B263">
            <v>587</v>
          </cell>
          <cell r="C263" t="str">
            <v>WHITNEY ISD</v>
          </cell>
          <cell r="D263">
            <v>65.8</v>
          </cell>
          <cell r="E263">
            <v>449.25</v>
          </cell>
          <cell r="F263" t="str">
            <v/>
          </cell>
          <cell r="G263" t="str">
            <v/>
          </cell>
        </row>
        <row r="264">
          <cell r="B264">
            <v>392</v>
          </cell>
          <cell r="C264" t="str">
            <v>WORTHAM ISD</v>
          </cell>
          <cell r="D264">
            <v>148.05000000000001</v>
          </cell>
          <cell r="E264">
            <v>572.25</v>
          </cell>
          <cell r="F264" t="str">
            <v/>
          </cell>
          <cell r="G264" t="str">
            <v/>
          </cell>
        </row>
        <row r="265">
          <cell r="B265">
            <v>205</v>
          </cell>
          <cell r="C265" t="str">
            <v>WYLIE ISD</v>
          </cell>
          <cell r="D265">
            <v>4373.1000000000004</v>
          </cell>
          <cell r="E265">
            <v>4373.1000000000004</v>
          </cell>
          <cell r="F265" t="str">
            <v/>
          </cell>
          <cell r="G265" t="str">
            <v/>
          </cell>
        </row>
        <row r="266">
          <cell r="B266">
            <v>988</v>
          </cell>
          <cell r="C266" t="str">
            <v>ACADEMY OF SKILLS AND KNOWLEDGE</v>
          </cell>
          <cell r="D266" t="str">
            <v/>
          </cell>
          <cell r="E266" t="str">
            <v/>
          </cell>
          <cell r="F266">
            <v>0</v>
          </cell>
          <cell r="G266" t="str">
            <v/>
          </cell>
        </row>
        <row r="267">
          <cell r="B267">
            <v>1175</v>
          </cell>
          <cell r="C267" t="str">
            <v>ALBA GOLDEN ISD</v>
          </cell>
          <cell r="D267">
            <v>49.35</v>
          </cell>
          <cell r="E267">
            <v>49.35</v>
          </cell>
          <cell r="F267" t="str">
            <v/>
          </cell>
          <cell r="G267" t="str">
            <v/>
          </cell>
        </row>
        <row r="268">
          <cell r="B268">
            <v>176</v>
          </cell>
          <cell r="C268" t="str">
            <v>ALTO ISD</v>
          </cell>
          <cell r="D268">
            <v>346.5</v>
          </cell>
          <cell r="E268">
            <v>920.86999999999989</v>
          </cell>
          <cell r="F268">
            <v>31.249999999999996</v>
          </cell>
          <cell r="G268">
            <v>31.249999999999996</v>
          </cell>
        </row>
        <row r="269">
          <cell r="B269">
            <v>990</v>
          </cell>
          <cell r="C269" t="str">
            <v>ARP ISD</v>
          </cell>
          <cell r="D269">
            <v>164.5</v>
          </cell>
          <cell r="E269">
            <v>164.5</v>
          </cell>
          <cell r="F269" t="str">
            <v/>
          </cell>
          <cell r="G269" t="str">
            <v/>
          </cell>
        </row>
        <row r="270">
          <cell r="B270">
            <v>551</v>
          </cell>
          <cell r="C270" t="str">
            <v>ATHENS ISD</v>
          </cell>
          <cell r="D270">
            <v>1384.3600000000001</v>
          </cell>
          <cell r="E270">
            <v>5968.41</v>
          </cell>
          <cell r="F270" t="str">
            <v/>
          </cell>
          <cell r="G270" t="str">
            <v/>
          </cell>
        </row>
        <row r="271">
          <cell r="B271">
            <v>165</v>
          </cell>
          <cell r="C271" t="str">
            <v>ATLANTA ISD</v>
          </cell>
          <cell r="D271">
            <v>164.5</v>
          </cell>
          <cell r="E271">
            <v>164.5</v>
          </cell>
          <cell r="F271" t="str">
            <v/>
          </cell>
          <cell r="G271" t="str">
            <v/>
          </cell>
        </row>
        <row r="272">
          <cell r="B272">
            <v>929</v>
          </cell>
          <cell r="C272" t="str">
            <v>AVERY ISD</v>
          </cell>
          <cell r="D272" t="str">
            <v/>
          </cell>
          <cell r="E272" t="str">
            <v/>
          </cell>
          <cell r="F272" t="str">
            <v/>
          </cell>
          <cell r="G272" t="str">
            <v/>
          </cell>
        </row>
        <row r="273">
          <cell r="B273">
            <v>166</v>
          </cell>
          <cell r="C273" t="str">
            <v>AVINGER ISD</v>
          </cell>
          <cell r="D273" t="str">
            <v/>
          </cell>
          <cell r="E273" t="str">
            <v/>
          </cell>
          <cell r="F273" t="str">
            <v/>
          </cell>
          <cell r="G273" t="str">
            <v/>
          </cell>
        </row>
        <row r="274">
          <cell r="B274">
            <v>893</v>
          </cell>
          <cell r="C274" t="str">
            <v>BECKVILLE ISD</v>
          </cell>
          <cell r="D274">
            <v>164.5</v>
          </cell>
          <cell r="E274">
            <v>164.5</v>
          </cell>
          <cell r="F274" t="str">
            <v/>
          </cell>
          <cell r="G274" t="str">
            <v/>
          </cell>
        </row>
        <row r="275">
          <cell r="B275">
            <v>1084</v>
          </cell>
          <cell r="C275" t="str">
            <v>BIG SANDY ISD</v>
          </cell>
          <cell r="D275">
            <v>122.4</v>
          </cell>
          <cell r="E275">
            <v>122.4</v>
          </cell>
          <cell r="F275" t="str">
            <v/>
          </cell>
          <cell r="G275" t="str">
            <v/>
          </cell>
        </row>
        <row r="276">
          <cell r="B276">
            <v>627</v>
          </cell>
          <cell r="C276" t="str">
            <v>BLAND ISD</v>
          </cell>
          <cell r="D276">
            <v>222.95</v>
          </cell>
          <cell r="E276">
            <v>360.71</v>
          </cell>
          <cell r="F276">
            <v>17.5</v>
          </cell>
          <cell r="G276">
            <v>17.5</v>
          </cell>
        </row>
        <row r="277">
          <cell r="B277">
            <v>628</v>
          </cell>
          <cell r="C277" t="str">
            <v>BOLES ISD</v>
          </cell>
          <cell r="D277">
            <v>1138.3200000000002</v>
          </cell>
          <cell r="E277">
            <v>1450.4500000000003</v>
          </cell>
          <cell r="F277">
            <v>148.75</v>
          </cell>
          <cell r="G277">
            <v>477.5</v>
          </cell>
        </row>
        <row r="278">
          <cell r="B278">
            <v>961</v>
          </cell>
          <cell r="C278" t="str">
            <v>BROADDUS ISD</v>
          </cell>
          <cell r="D278">
            <v>32.9</v>
          </cell>
          <cell r="E278">
            <v>327.11</v>
          </cell>
          <cell r="F278" t="str">
            <v/>
          </cell>
          <cell r="G278" t="str">
            <v/>
          </cell>
        </row>
        <row r="279">
          <cell r="B279">
            <v>552</v>
          </cell>
          <cell r="C279" t="str">
            <v>BROWNSBORO ISD</v>
          </cell>
          <cell r="D279">
            <v>648.9</v>
          </cell>
          <cell r="E279">
            <v>2126.8000000000002</v>
          </cell>
          <cell r="F279" t="str">
            <v/>
          </cell>
          <cell r="G279" t="str">
            <v/>
          </cell>
        </row>
        <row r="280">
          <cell r="B280">
            <v>727</v>
          </cell>
          <cell r="C280" t="str">
            <v>BUFFALO ISD</v>
          </cell>
          <cell r="D280">
            <v>65.8</v>
          </cell>
          <cell r="E280">
            <v>1890.49</v>
          </cell>
          <cell r="F280" t="str">
            <v/>
          </cell>
          <cell r="G280" t="str">
            <v/>
          </cell>
        </row>
        <row r="281">
          <cell r="B281">
            <v>991</v>
          </cell>
          <cell r="C281" t="str">
            <v>BULLARD ISD</v>
          </cell>
          <cell r="D281" t="str">
            <v/>
          </cell>
          <cell r="E281">
            <v>604.87</v>
          </cell>
          <cell r="F281" t="str">
            <v/>
          </cell>
          <cell r="G281" t="str">
            <v/>
          </cell>
        </row>
        <row r="282">
          <cell r="B282">
            <v>619</v>
          </cell>
          <cell r="C282" t="str">
            <v>CADDO MILLS ISD</v>
          </cell>
          <cell r="D282">
            <v>124.44000000000001</v>
          </cell>
          <cell r="E282">
            <v>270.60000000000002</v>
          </cell>
          <cell r="F282" t="str">
            <v/>
          </cell>
          <cell r="G282" t="str">
            <v/>
          </cell>
        </row>
        <row r="283">
          <cell r="B283">
            <v>626</v>
          </cell>
          <cell r="C283" t="str">
            <v>CAMPBELL ISD</v>
          </cell>
          <cell r="D283">
            <v>82.25</v>
          </cell>
          <cell r="E283">
            <v>164.5</v>
          </cell>
          <cell r="F283" t="str">
            <v/>
          </cell>
          <cell r="G283" t="str">
            <v/>
          </cell>
        </row>
        <row r="284">
          <cell r="B284">
            <v>1100</v>
          </cell>
          <cell r="C284" t="str">
            <v>CANTON ISD</v>
          </cell>
          <cell r="D284">
            <v>542.07999999999993</v>
          </cell>
          <cell r="E284">
            <v>1994.54</v>
          </cell>
          <cell r="F284" t="str">
            <v/>
          </cell>
          <cell r="G284" t="str">
            <v/>
          </cell>
        </row>
        <row r="285">
          <cell r="B285">
            <v>956</v>
          </cell>
          <cell r="C285" t="str">
            <v>CARLISLE ISD</v>
          </cell>
          <cell r="D285">
            <v>16.45</v>
          </cell>
          <cell r="E285">
            <v>337.75</v>
          </cell>
          <cell r="F285" t="str">
            <v/>
          </cell>
          <cell r="G285" t="str">
            <v/>
          </cell>
        </row>
        <row r="286">
          <cell r="B286">
            <v>894</v>
          </cell>
          <cell r="C286" t="str">
            <v>CARTHAGE ISD</v>
          </cell>
          <cell r="D286">
            <v>1515.1299999999999</v>
          </cell>
          <cell r="E286">
            <v>2507.9699999999998</v>
          </cell>
          <cell r="F286">
            <v>76.25</v>
          </cell>
          <cell r="G286">
            <v>168.75</v>
          </cell>
        </row>
        <row r="287">
          <cell r="B287">
            <v>1</v>
          </cell>
          <cell r="C287" t="str">
            <v>CAYUGA ISD</v>
          </cell>
          <cell r="D287">
            <v>98.7</v>
          </cell>
          <cell r="E287">
            <v>98.7</v>
          </cell>
          <cell r="F287" t="str">
            <v/>
          </cell>
          <cell r="G287" t="str">
            <v/>
          </cell>
        </row>
        <row r="288">
          <cell r="B288">
            <v>620</v>
          </cell>
          <cell r="C288" t="str">
            <v>CELESTE ISD</v>
          </cell>
          <cell r="D288">
            <v>737.1</v>
          </cell>
          <cell r="E288">
            <v>737.1</v>
          </cell>
          <cell r="F288">
            <v>83.75</v>
          </cell>
          <cell r="G288">
            <v>118.75</v>
          </cell>
        </row>
        <row r="289">
          <cell r="B289">
            <v>980</v>
          </cell>
          <cell r="C289" t="str">
            <v>CENTER ISD</v>
          </cell>
          <cell r="D289">
            <v>525</v>
          </cell>
          <cell r="E289">
            <v>525</v>
          </cell>
          <cell r="F289" t="str">
            <v/>
          </cell>
          <cell r="G289" t="str">
            <v/>
          </cell>
        </row>
        <row r="290">
          <cell r="B290">
            <v>728</v>
          </cell>
          <cell r="C290" t="str">
            <v>CENTERVILLE ISD CENTERVILLE</v>
          </cell>
          <cell r="D290">
            <v>254.79999999999998</v>
          </cell>
          <cell r="E290">
            <v>254.79999999999998</v>
          </cell>
          <cell r="F290" t="str">
            <v/>
          </cell>
          <cell r="G290" t="str">
            <v/>
          </cell>
        </row>
        <row r="291">
          <cell r="B291">
            <v>846</v>
          </cell>
          <cell r="C291" t="str">
            <v>CENTRAL HEIGHTS ISD</v>
          </cell>
          <cell r="D291">
            <v>164.5</v>
          </cell>
          <cell r="E291">
            <v>164.5</v>
          </cell>
          <cell r="F291" t="str">
            <v/>
          </cell>
          <cell r="G291" t="str">
            <v/>
          </cell>
        </row>
        <row r="292">
          <cell r="B292">
            <v>15</v>
          </cell>
          <cell r="C292" t="str">
            <v>CENTRAL ISD</v>
          </cell>
          <cell r="D292">
            <v>242.06</v>
          </cell>
          <cell r="E292">
            <v>388.21000000000004</v>
          </cell>
          <cell r="F292">
            <v>2.5</v>
          </cell>
          <cell r="G292">
            <v>2.5</v>
          </cell>
        </row>
        <row r="293">
          <cell r="B293">
            <v>1047</v>
          </cell>
          <cell r="C293" t="str">
            <v>CHAPEL HILL ISD MT PLEASANT</v>
          </cell>
          <cell r="D293">
            <v>164.5</v>
          </cell>
          <cell r="E293">
            <v>164.5</v>
          </cell>
          <cell r="F293" t="str">
            <v/>
          </cell>
          <cell r="G293" t="str">
            <v/>
          </cell>
        </row>
        <row r="294">
          <cell r="B294">
            <v>996</v>
          </cell>
          <cell r="C294" t="str">
            <v>CHAPEL HILL ISD TYLER</v>
          </cell>
          <cell r="D294">
            <v>1632.12</v>
          </cell>
          <cell r="E294">
            <v>2419</v>
          </cell>
          <cell r="F294">
            <v>287.5</v>
          </cell>
          <cell r="G294">
            <v>625</v>
          </cell>
        </row>
        <row r="295">
          <cell r="B295">
            <v>841</v>
          </cell>
          <cell r="C295" t="str">
            <v>CHIRENO ISD</v>
          </cell>
          <cell r="D295">
            <v>164.5</v>
          </cell>
          <cell r="E295">
            <v>164.5</v>
          </cell>
          <cell r="F295" t="str">
            <v/>
          </cell>
          <cell r="G295" t="str">
            <v/>
          </cell>
        </row>
        <row r="296">
          <cell r="B296">
            <v>705</v>
          </cell>
          <cell r="C296" t="str">
            <v>CHISUM ISD</v>
          </cell>
          <cell r="D296" t="str">
            <v/>
          </cell>
          <cell r="E296">
            <v>164.5</v>
          </cell>
          <cell r="F296" t="str">
            <v/>
          </cell>
          <cell r="G296" t="str">
            <v/>
          </cell>
        </row>
        <row r="297">
          <cell r="B297">
            <v>931</v>
          </cell>
          <cell r="C297" t="str">
            <v>CLARKSVILLE ISD</v>
          </cell>
          <cell r="D297">
            <v>122.4</v>
          </cell>
          <cell r="E297">
            <v>122.4</v>
          </cell>
          <cell r="F297">
            <v>2.5</v>
          </cell>
          <cell r="G297">
            <v>2.5</v>
          </cell>
        </row>
        <row r="298">
          <cell r="B298">
            <v>621</v>
          </cell>
          <cell r="C298" t="str">
            <v>COMMERCE ISD</v>
          </cell>
          <cell r="D298" t="str">
            <v/>
          </cell>
          <cell r="E298">
            <v>791.04</v>
          </cell>
          <cell r="F298" t="str">
            <v/>
          </cell>
          <cell r="G298" t="str">
            <v/>
          </cell>
        </row>
        <row r="299">
          <cell r="B299">
            <v>604</v>
          </cell>
          <cell r="C299" t="str">
            <v>COMO PICKTON ISD</v>
          </cell>
          <cell r="D299">
            <v>170.51999999999998</v>
          </cell>
          <cell r="E299">
            <v>170.51999999999998</v>
          </cell>
          <cell r="F299" t="str">
            <v/>
          </cell>
          <cell r="G299" t="str">
            <v/>
          </cell>
        </row>
        <row r="300">
          <cell r="B300">
            <v>293</v>
          </cell>
          <cell r="C300" t="str">
            <v>COOPER ISD</v>
          </cell>
          <cell r="D300" t="str">
            <v/>
          </cell>
          <cell r="E300" t="str">
            <v/>
          </cell>
          <cell r="F300">
            <v>0</v>
          </cell>
          <cell r="G300" t="str">
            <v/>
          </cell>
        </row>
        <row r="301">
          <cell r="B301">
            <v>607</v>
          </cell>
          <cell r="C301" t="str">
            <v>CROCKETT ISD</v>
          </cell>
          <cell r="D301" t="str">
            <v/>
          </cell>
          <cell r="E301">
            <v>164.5</v>
          </cell>
          <cell r="F301" t="str">
            <v/>
          </cell>
          <cell r="G301" t="str">
            <v/>
          </cell>
        </row>
        <row r="302">
          <cell r="B302">
            <v>553</v>
          </cell>
          <cell r="C302" t="str">
            <v>CROSS ROADS ISD</v>
          </cell>
          <cell r="D302" t="str">
            <v/>
          </cell>
          <cell r="E302" t="str">
            <v/>
          </cell>
          <cell r="F302">
            <v>0</v>
          </cell>
          <cell r="G302">
            <v>12.5</v>
          </cell>
        </row>
        <row r="303">
          <cell r="B303">
            <v>601</v>
          </cell>
          <cell r="C303" t="str">
            <v>CUMBY ISD</v>
          </cell>
          <cell r="D303">
            <v>16.45</v>
          </cell>
          <cell r="E303">
            <v>164.5</v>
          </cell>
          <cell r="F303" t="str">
            <v/>
          </cell>
          <cell r="G303" t="str">
            <v/>
          </cell>
        </row>
        <row r="304">
          <cell r="B304">
            <v>842</v>
          </cell>
          <cell r="C304" t="str">
            <v>CUSHING ISD</v>
          </cell>
          <cell r="D304">
            <v>126.72</v>
          </cell>
          <cell r="E304">
            <v>126.72</v>
          </cell>
          <cell r="F304" t="str">
            <v/>
          </cell>
          <cell r="G304" t="str">
            <v/>
          </cell>
        </row>
        <row r="305">
          <cell r="B305">
            <v>838</v>
          </cell>
          <cell r="C305" t="str">
            <v>DAINGERFIELD LONE STAR ISD</v>
          </cell>
          <cell r="D305" t="str">
            <v/>
          </cell>
          <cell r="E305">
            <v>239.39999999999998</v>
          </cell>
          <cell r="F305" t="str">
            <v/>
          </cell>
          <cell r="G305" t="str">
            <v/>
          </cell>
        </row>
        <row r="306">
          <cell r="B306">
            <v>932</v>
          </cell>
          <cell r="C306" t="str">
            <v>DETROIT ISD</v>
          </cell>
          <cell r="D306" t="str">
            <v/>
          </cell>
          <cell r="E306">
            <v>273.90999999999997</v>
          </cell>
          <cell r="F306" t="str">
            <v/>
          </cell>
          <cell r="G306" t="str">
            <v/>
          </cell>
        </row>
        <row r="307">
          <cell r="B307">
            <v>849</v>
          </cell>
          <cell r="C307" t="str">
            <v>DOUGLASS ISD</v>
          </cell>
          <cell r="D307" t="str">
            <v/>
          </cell>
          <cell r="E307">
            <v>122.4</v>
          </cell>
          <cell r="F307" t="str">
            <v/>
          </cell>
          <cell r="G307" t="str">
            <v/>
          </cell>
        </row>
        <row r="308">
          <cell r="B308">
            <v>1101</v>
          </cell>
          <cell r="C308" t="str">
            <v>EDGEWOOD ISD</v>
          </cell>
          <cell r="D308">
            <v>164.5</v>
          </cell>
          <cell r="E308">
            <v>164.5</v>
          </cell>
          <cell r="F308" t="str">
            <v/>
          </cell>
          <cell r="G308" t="str">
            <v/>
          </cell>
        </row>
        <row r="309">
          <cell r="B309">
            <v>2</v>
          </cell>
          <cell r="C309" t="str">
            <v>ELKHART ISD</v>
          </cell>
          <cell r="D309">
            <v>175.5</v>
          </cell>
          <cell r="E309">
            <v>923.28</v>
          </cell>
          <cell r="F309" t="str">
            <v/>
          </cell>
          <cell r="G309" t="str">
            <v/>
          </cell>
        </row>
        <row r="310">
          <cell r="B310">
            <v>538</v>
          </cell>
          <cell r="C310" t="str">
            <v>ELYSIAN FIELDS ISD</v>
          </cell>
          <cell r="D310">
            <v>16.45</v>
          </cell>
          <cell r="E310">
            <v>138.85</v>
          </cell>
          <cell r="F310" t="str">
            <v/>
          </cell>
          <cell r="G310" t="str">
            <v/>
          </cell>
        </row>
        <row r="311">
          <cell r="B311">
            <v>554</v>
          </cell>
          <cell r="C311" t="str">
            <v>EUSTACE ISD</v>
          </cell>
          <cell r="D311">
            <v>437.5</v>
          </cell>
          <cell r="E311">
            <v>692.3</v>
          </cell>
          <cell r="F311" t="str">
            <v/>
          </cell>
          <cell r="G311" t="str">
            <v/>
          </cell>
        </row>
        <row r="312">
          <cell r="B312">
            <v>985</v>
          </cell>
          <cell r="C312" t="str">
            <v>EXCELSIOR ISD</v>
          </cell>
          <cell r="D312">
            <v>32.9</v>
          </cell>
          <cell r="E312">
            <v>65.8</v>
          </cell>
          <cell r="F312">
            <v>2.5</v>
          </cell>
          <cell r="G312">
            <v>2.5</v>
          </cell>
        </row>
        <row r="313">
          <cell r="B313">
            <v>294</v>
          </cell>
          <cell r="C313" t="str">
            <v>FANNINDEL ISD</v>
          </cell>
          <cell r="D313" t="str">
            <v/>
          </cell>
          <cell r="E313">
            <v>131.6</v>
          </cell>
          <cell r="F313" t="str">
            <v/>
          </cell>
          <cell r="G313" t="str">
            <v/>
          </cell>
        </row>
        <row r="314">
          <cell r="B314">
            <v>3</v>
          </cell>
          <cell r="C314" t="str">
            <v>FRANKSTON ISD</v>
          </cell>
          <cell r="D314">
            <v>164.5</v>
          </cell>
          <cell r="E314">
            <v>164.5</v>
          </cell>
          <cell r="F314" t="str">
            <v/>
          </cell>
          <cell r="G314" t="str">
            <v/>
          </cell>
        </row>
        <row r="315">
          <cell r="B315">
            <v>1106</v>
          </cell>
          <cell r="C315" t="str">
            <v>FRUITVALE ISD</v>
          </cell>
          <cell r="D315">
            <v>137.76</v>
          </cell>
          <cell r="E315">
            <v>137.76</v>
          </cell>
          <cell r="F315" t="str">
            <v/>
          </cell>
          <cell r="G315" t="str">
            <v/>
          </cell>
        </row>
        <row r="316">
          <cell r="B316">
            <v>843</v>
          </cell>
          <cell r="C316" t="str">
            <v>GARRISON ISD</v>
          </cell>
          <cell r="D316">
            <v>229.32</v>
          </cell>
          <cell r="E316">
            <v>229.32</v>
          </cell>
          <cell r="F316" t="str">
            <v/>
          </cell>
          <cell r="G316" t="str">
            <v/>
          </cell>
        </row>
        <row r="317">
          <cell r="B317">
            <v>895</v>
          </cell>
          <cell r="C317" t="str">
            <v>GARY ISD</v>
          </cell>
          <cell r="D317" t="str">
            <v/>
          </cell>
          <cell r="E317" t="str">
            <v/>
          </cell>
          <cell r="F317">
            <v>0</v>
          </cell>
          <cell r="G317" t="str">
            <v/>
          </cell>
        </row>
        <row r="318">
          <cell r="B318">
            <v>1085</v>
          </cell>
          <cell r="C318" t="str">
            <v>GILMER ISD</v>
          </cell>
          <cell r="D318" t="str">
            <v/>
          </cell>
          <cell r="E318">
            <v>422.1</v>
          </cell>
          <cell r="F318" t="str">
            <v/>
          </cell>
          <cell r="G318" t="str">
            <v/>
          </cell>
        </row>
        <row r="319">
          <cell r="B319">
            <v>437</v>
          </cell>
          <cell r="C319" t="str">
            <v>GLADEWATER ISD</v>
          </cell>
          <cell r="D319">
            <v>331.45</v>
          </cell>
          <cell r="E319">
            <v>331.45</v>
          </cell>
          <cell r="F319" t="str">
            <v/>
          </cell>
          <cell r="G319" t="str">
            <v/>
          </cell>
        </row>
        <row r="320">
          <cell r="B320">
            <v>1102</v>
          </cell>
          <cell r="C320" t="str">
            <v>GRAND SALINE ISD</v>
          </cell>
          <cell r="D320">
            <v>164.5</v>
          </cell>
          <cell r="E320">
            <v>164.5</v>
          </cell>
          <cell r="F320" t="str">
            <v/>
          </cell>
          <cell r="G320" t="str">
            <v/>
          </cell>
        </row>
        <row r="321">
          <cell r="B321">
            <v>608</v>
          </cell>
          <cell r="C321" t="str">
            <v>GRAPELAND ISD</v>
          </cell>
          <cell r="D321">
            <v>652.30999999999995</v>
          </cell>
          <cell r="E321">
            <v>1044.3900000000001</v>
          </cell>
          <cell r="F321">
            <v>106.25</v>
          </cell>
          <cell r="G321">
            <v>225</v>
          </cell>
        </row>
        <row r="322">
          <cell r="B322">
            <v>622</v>
          </cell>
          <cell r="C322" t="str">
            <v>GREENVILLE ISD</v>
          </cell>
          <cell r="D322">
            <v>2522.6</v>
          </cell>
          <cell r="E322">
            <v>8338.06</v>
          </cell>
          <cell r="F322">
            <v>86.25</v>
          </cell>
          <cell r="G322">
            <v>86.25</v>
          </cell>
        </row>
        <row r="323">
          <cell r="B323">
            <v>536</v>
          </cell>
          <cell r="C323" t="str">
            <v>HALLSVILLE ISD</v>
          </cell>
          <cell r="D323">
            <v>673.62</v>
          </cell>
          <cell r="E323">
            <v>3899.6699999999996</v>
          </cell>
          <cell r="F323" t="str">
            <v/>
          </cell>
          <cell r="G323" t="str">
            <v/>
          </cell>
        </row>
        <row r="324">
          <cell r="B324">
            <v>537</v>
          </cell>
          <cell r="C324" t="str">
            <v>HARLETON ISD</v>
          </cell>
          <cell r="D324">
            <v>82.25</v>
          </cell>
          <cell r="E324">
            <v>264.95000000000005</v>
          </cell>
          <cell r="F324" t="str">
            <v/>
          </cell>
          <cell r="G324" t="str">
            <v/>
          </cell>
        </row>
        <row r="325">
          <cell r="B325">
            <v>1088</v>
          </cell>
          <cell r="C325" t="str">
            <v>HARMONY ISD</v>
          </cell>
          <cell r="D325" t="str">
            <v/>
          </cell>
          <cell r="E325" t="str">
            <v/>
          </cell>
          <cell r="F325" t="str">
            <v/>
          </cell>
          <cell r="G325" t="str">
            <v/>
          </cell>
        </row>
        <row r="326">
          <cell r="B326">
            <v>1048</v>
          </cell>
          <cell r="C326" t="str">
            <v>HARTS BLUFF ISD</v>
          </cell>
          <cell r="D326">
            <v>164.5</v>
          </cell>
          <cell r="E326">
            <v>164.5</v>
          </cell>
          <cell r="F326" t="str">
            <v/>
          </cell>
          <cell r="G326" t="str">
            <v/>
          </cell>
        </row>
        <row r="327">
          <cell r="B327">
            <v>1171</v>
          </cell>
          <cell r="C327" t="str">
            <v>HAWKINS ISD</v>
          </cell>
          <cell r="D327" t="str">
            <v/>
          </cell>
          <cell r="E327">
            <v>280.28000000000003</v>
          </cell>
          <cell r="F327" t="str">
            <v/>
          </cell>
          <cell r="G327" t="str">
            <v/>
          </cell>
        </row>
        <row r="328">
          <cell r="B328">
            <v>958</v>
          </cell>
          <cell r="C328" t="str">
            <v>HEMPHILL ISD</v>
          </cell>
          <cell r="D328">
            <v>82.25</v>
          </cell>
          <cell r="E328">
            <v>82.25</v>
          </cell>
          <cell r="F328" t="str">
            <v/>
          </cell>
          <cell r="G328" t="str">
            <v/>
          </cell>
        </row>
        <row r="329">
          <cell r="B329">
            <v>950</v>
          </cell>
          <cell r="C329" t="str">
            <v>HENDERSON ISD</v>
          </cell>
          <cell r="D329">
            <v>164.5</v>
          </cell>
          <cell r="E329">
            <v>164.5</v>
          </cell>
          <cell r="F329" t="str">
            <v/>
          </cell>
          <cell r="G329" t="str">
            <v/>
          </cell>
        </row>
        <row r="330">
          <cell r="B330">
            <v>104</v>
          </cell>
          <cell r="C330" t="str">
            <v>HOOKS ISD</v>
          </cell>
          <cell r="D330" t="str">
            <v/>
          </cell>
          <cell r="E330">
            <v>162.60999999999999</v>
          </cell>
          <cell r="F330" t="str">
            <v/>
          </cell>
          <cell r="G330" t="str">
            <v/>
          </cell>
        </row>
        <row r="331">
          <cell r="B331">
            <v>110</v>
          </cell>
          <cell r="C331" t="str">
            <v>HUBBARD ISD</v>
          </cell>
          <cell r="D331" t="str">
            <v/>
          </cell>
          <cell r="E331" t="str">
            <v/>
          </cell>
          <cell r="F331" t="str">
            <v/>
          </cell>
          <cell r="G331" t="str">
            <v/>
          </cell>
        </row>
        <row r="332">
          <cell r="B332">
            <v>10</v>
          </cell>
          <cell r="C332" t="str">
            <v>HUDSON ISD</v>
          </cell>
          <cell r="D332">
            <v>679.8</v>
          </cell>
          <cell r="E332">
            <v>1600.62</v>
          </cell>
          <cell r="F332" t="str">
            <v/>
          </cell>
          <cell r="G332" t="str">
            <v/>
          </cell>
        </row>
        <row r="333">
          <cell r="B333">
            <v>167</v>
          </cell>
          <cell r="C333" t="str">
            <v>HUGHES SPRINGS ISD</v>
          </cell>
          <cell r="D333" t="str">
            <v/>
          </cell>
          <cell r="E333" t="str">
            <v/>
          </cell>
          <cell r="F333">
            <v>0</v>
          </cell>
          <cell r="G333" t="str">
            <v/>
          </cell>
        </row>
        <row r="334">
          <cell r="B334">
            <v>12</v>
          </cell>
          <cell r="C334" t="str">
            <v>HUNTINGTON ISD</v>
          </cell>
          <cell r="D334">
            <v>32.9</v>
          </cell>
          <cell r="E334">
            <v>595.4</v>
          </cell>
          <cell r="F334" t="str">
            <v/>
          </cell>
          <cell r="G334" t="str">
            <v/>
          </cell>
        </row>
        <row r="335">
          <cell r="B335">
            <v>177</v>
          </cell>
          <cell r="C335" t="str">
            <v>JACKSONVILLE ISD</v>
          </cell>
          <cell r="D335">
            <v>164.5</v>
          </cell>
          <cell r="E335" t="str">
            <v/>
          </cell>
          <cell r="F335" t="str">
            <v/>
          </cell>
          <cell r="G335" t="str">
            <v/>
          </cell>
        </row>
        <row r="336">
          <cell r="B336">
            <v>765</v>
          </cell>
          <cell r="C336" t="str">
            <v>JEFFERSON ISD</v>
          </cell>
          <cell r="D336" t="str">
            <v/>
          </cell>
          <cell r="E336">
            <v>248.42999999999998</v>
          </cell>
          <cell r="F336" t="str">
            <v/>
          </cell>
          <cell r="G336" t="str">
            <v/>
          </cell>
        </row>
        <row r="337">
          <cell r="B337">
            <v>981</v>
          </cell>
          <cell r="C337" t="str">
            <v>JOAQUIN ISD</v>
          </cell>
          <cell r="D337">
            <v>608.02</v>
          </cell>
          <cell r="E337">
            <v>730.42</v>
          </cell>
          <cell r="F337" t="str">
            <v/>
          </cell>
          <cell r="G337" t="str">
            <v/>
          </cell>
        </row>
        <row r="338">
          <cell r="B338">
            <v>533</v>
          </cell>
          <cell r="C338" t="str">
            <v>KARNACK ISD</v>
          </cell>
          <cell r="D338" t="str">
            <v/>
          </cell>
          <cell r="E338">
            <v>436.06</v>
          </cell>
          <cell r="F338" t="str">
            <v/>
          </cell>
          <cell r="G338">
            <v>10</v>
          </cell>
        </row>
        <row r="339">
          <cell r="B339">
            <v>611</v>
          </cell>
          <cell r="C339" t="str">
            <v>KENNARD ISD</v>
          </cell>
          <cell r="D339">
            <v>164.5</v>
          </cell>
          <cell r="E339">
            <v>335.02</v>
          </cell>
          <cell r="F339" t="str">
            <v/>
          </cell>
          <cell r="G339" t="str">
            <v/>
          </cell>
        </row>
        <row r="340">
          <cell r="B340">
            <v>438</v>
          </cell>
          <cell r="C340" t="str">
            <v>KILGORE ISD</v>
          </cell>
          <cell r="D340">
            <v>409.5</v>
          </cell>
          <cell r="E340">
            <v>409.5</v>
          </cell>
          <cell r="F340" t="str">
            <v/>
          </cell>
          <cell r="G340" t="str">
            <v/>
          </cell>
        </row>
        <row r="341">
          <cell r="B341">
            <v>951</v>
          </cell>
          <cell r="C341" t="str">
            <v>LANEVILLE ISD</v>
          </cell>
          <cell r="D341">
            <v>32.9</v>
          </cell>
          <cell r="E341">
            <v>386.54</v>
          </cell>
          <cell r="F341" t="str">
            <v/>
          </cell>
          <cell r="G341">
            <v>10</v>
          </cell>
        </row>
        <row r="342">
          <cell r="B342">
            <v>558</v>
          </cell>
          <cell r="C342" t="str">
            <v>LAPOYNOR ISD</v>
          </cell>
          <cell r="D342">
            <v>164.5</v>
          </cell>
          <cell r="E342">
            <v>291.22000000000003</v>
          </cell>
          <cell r="F342" t="str">
            <v/>
          </cell>
          <cell r="G342" t="str">
            <v/>
          </cell>
        </row>
        <row r="343">
          <cell r="B343">
            <v>610</v>
          </cell>
          <cell r="C343" t="str">
            <v>LATEXO ISD</v>
          </cell>
          <cell r="D343">
            <v>131.19999999999999</v>
          </cell>
          <cell r="E343">
            <v>131.19999999999999</v>
          </cell>
          <cell r="F343" t="str">
            <v/>
          </cell>
          <cell r="G343" t="str">
            <v/>
          </cell>
        </row>
        <row r="344">
          <cell r="B344">
            <v>111</v>
          </cell>
          <cell r="C344" t="str">
            <v>LEARY ISD</v>
          </cell>
          <cell r="D344" t="str">
            <v/>
          </cell>
          <cell r="E344" t="str">
            <v/>
          </cell>
          <cell r="F344" t="str">
            <v/>
          </cell>
          <cell r="G344" t="str">
            <v/>
          </cell>
        </row>
        <row r="345">
          <cell r="B345">
            <v>731</v>
          </cell>
          <cell r="C345" t="str">
            <v>LEON ISD</v>
          </cell>
          <cell r="D345">
            <v>16.45</v>
          </cell>
          <cell r="E345">
            <v>16.45</v>
          </cell>
          <cell r="F345" t="str">
            <v/>
          </cell>
          <cell r="G345" t="str">
            <v/>
          </cell>
        </row>
        <row r="346">
          <cell r="B346">
            <v>952</v>
          </cell>
          <cell r="C346" t="str">
            <v>LEVERETTS CHAPEL ISD</v>
          </cell>
          <cell r="D346">
            <v>32.9</v>
          </cell>
          <cell r="E346">
            <v>179.06</v>
          </cell>
          <cell r="F346" t="str">
            <v/>
          </cell>
          <cell r="G346" t="str">
            <v/>
          </cell>
        </row>
        <row r="347">
          <cell r="B347">
            <v>107</v>
          </cell>
          <cell r="C347" t="str">
            <v>LIBERTY EYLAU ISD</v>
          </cell>
          <cell r="D347">
            <v>82.25</v>
          </cell>
          <cell r="E347">
            <v>82.25</v>
          </cell>
          <cell r="F347" t="str">
            <v/>
          </cell>
          <cell r="G347" t="str">
            <v/>
          </cell>
        </row>
        <row r="348">
          <cell r="B348">
            <v>992</v>
          </cell>
          <cell r="C348" t="str">
            <v>LINDALE ISD</v>
          </cell>
          <cell r="D348" t="str">
            <v/>
          </cell>
          <cell r="E348">
            <v>2630.04</v>
          </cell>
          <cell r="F348" t="str">
            <v/>
          </cell>
          <cell r="G348" t="str">
            <v/>
          </cell>
        </row>
        <row r="349">
          <cell r="B349">
            <v>623</v>
          </cell>
          <cell r="C349" t="str">
            <v>LONE OAK ISD</v>
          </cell>
          <cell r="D349">
            <v>164.5</v>
          </cell>
          <cell r="E349">
            <v>1333.64</v>
          </cell>
          <cell r="F349" t="str">
            <v/>
          </cell>
          <cell r="G349" t="str">
            <v/>
          </cell>
        </row>
        <row r="350">
          <cell r="B350">
            <v>439</v>
          </cell>
          <cell r="C350" t="str">
            <v>LONGVIEW ISD</v>
          </cell>
          <cell r="D350">
            <v>378</v>
          </cell>
          <cell r="E350">
            <v>378</v>
          </cell>
          <cell r="F350">
            <v>62.499999999999993</v>
          </cell>
          <cell r="G350">
            <v>124.99999999999999</v>
          </cell>
        </row>
        <row r="351">
          <cell r="B351">
            <v>609</v>
          </cell>
          <cell r="C351" t="str">
            <v>LOVELADY ISD</v>
          </cell>
          <cell r="D351">
            <v>1211.05</v>
          </cell>
          <cell r="E351">
            <v>312.13</v>
          </cell>
          <cell r="F351">
            <v>213.75</v>
          </cell>
          <cell r="G351">
            <v>266.25</v>
          </cell>
        </row>
        <row r="352">
          <cell r="B352">
            <v>11</v>
          </cell>
          <cell r="C352" t="str">
            <v>LUFKIN ISD</v>
          </cell>
          <cell r="D352" t="str">
            <v/>
          </cell>
          <cell r="E352">
            <v>164.5</v>
          </cell>
          <cell r="F352" t="str">
            <v/>
          </cell>
          <cell r="G352" t="str">
            <v/>
          </cell>
        </row>
        <row r="353">
          <cell r="B353">
            <v>555</v>
          </cell>
          <cell r="C353" t="str">
            <v>MALAKOFF ISD</v>
          </cell>
          <cell r="D353" t="str">
            <v/>
          </cell>
          <cell r="E353">
            <v>164.5</v>
          </cell>
          <cell r="F353" t="str">
            <v/>
          </cell>
          <cell r="G353" t="str">
            <v/>
          </cell>
        </row>
        <row r="354">
          <cell r="B354">
            <v>534</v>
          </cell>
          <cell r="C354" t="str">
            <v>MARSHALL ISD</v>
          </cell>
          <cell r="D354">
            <v>2160.9199999999996</v>
          </cell>
          <cell r="E354">
            <v>4675.82</v>
          </cell>
          <cell r="F354">
            <v>280</v>
          </cell>
          <cell r="G354">
            <v>192.5</v>
          </cell>
        </row>
        <row r="355">
          <cell r="B355">
            <v>1103</v>
          </cell>
          <cell r="C355" t="str">
            <v>MARTINS MILL ISD</v>
          </cell>
          <cell r="D355" t="str">
            <v/>
          </cell>
          <cell r="E355">
            <v>170.52</v>
          </cell>
          <cell r="F355" t="str">
            <v/>
          </cell>
          <cell r="G355" t="str">
            <v/>
          </cell>
        </row>
        <row r="356">
          <cell r="B356">
            <v>847</v>
          </cell>
          <cell r="C356" t="str">
            <v>MARTINSVILLE ISD</v>
          </cell>
          <cell r="D356">
            <v>133.98000000000002</v>
          </cell>
          <cell r="E356">
            <v>133.98000000000002</v>
          </cell>
          <cell r="F356" t="str">
            <v/>
          </cell>
          <cell r="G356" t="str">
            <v/>
          </cell>
        </row>
        <row r="357">
          <cell r="B357">
            <v>105</v>
          </cell>
          <cell r="C357" t="str">
            <v>MAUD ISD</v>
          </cell>
          <cell r="D357" t="str">
            <v/>
          </cell>
          <cell r="E357">
            <v>352.8</v>
          </cell>
          <cell r="F357" t="str">
            <v/>
          </cell>
          <cell r="G357" t="str">
            <v/>
          </cell>
        </row>
        <row r="358">
          <cell r="B358">
            <v>5830</v>
          </cell>
          <cell r="C358" t="str">
            <v>MEADOW OAKS EDUCATION</v>
          </cell>
          <cell r="D358" t="str">
            <v/>
          </cell>
          <cell r="E358">
            <v>2922.48</v>
          </cell>
          <cell r="F358" t="str">
            <v/>
          </cell>
          <cell r="G358" t="str">
            <v/>
          </cell>
        </row>
        <row r="359">
          <cell r="B359">
            <v>603</v>
          </cell>
          <cell r="C359" t="str">
            <v>MILLER GROVE ISD</v>
          </cell>
          <cell r="D359">
            <v>164.5</v>
          </cell>
          <cell r="E359">
            <v>322.84000000000003</v>
          </cell>
          <cell r="F359" t="str">
            <v/>
          </cell>
          <cell r="G359" t="str">
            <v/>
          </cell>
        </row>
        <row r="360">
          <cell r="B360">
            <v>1172</v>
          </cell>
          <cell r="C360" t="str">
            <v>MINEOLA ISD</v>
          </cell>
          <cell r="D360">
            <v>16.45</v>
          </cell>
          <cell r="E360">
            <v>246.75</v>
          </cell>
          <cell r="F360" t="str">
            <v/>
          </cell>
          <cell r="G360" t="str">
            <v/>
          </cell>
        </row>
        <row r="361">
          <cell r="B361">
            <v>953</v>
          </cell>
          <cell r="C361" t="str">
            <v>MOUNT ENTERPRISE ISD</v>
          </cell>
          <cell r="D361" t="str">
            <v/>
          </cell>
          <cell r="E361" t="str">
            <v/>
          </cell>
          <cell r="F361">
            <v>0</v>
          </cell>
          <cell r="G361" t="str">
            <v/>
          </cell>
        </row>
        <row r="362">
          <cell r="B362">
            <v>1045</v>
          </cell>
          <cell r="C362" t="str">
            <v>MOUNT PLEASANT ISD</v>
          </cell>
          <cell r="D362" t="str">
            <v/>
          </cell>
          <cell r="E362">
            <v>164.5</v>
          </cell>
          <cell r="F362" t="str">
            <v/>
          </cell>
          <cell r="G362" t="str">
            <v/>
          </cell>
        </row>
        <row r="363">
          <cell r="B363">
            <v>389</v>
          </cell>
          <cell r="C363" t="str">
            <v>MOUNT VERNON ISD</v>
          </cell>
          <cell r="D363">
            <v>164.5</v>
          </cell>
          <cell r="E363">
            <v>164.5</v>
          </cell>
          <cell r="F363" t="str">
            <v/>
          </cell>
          <cell r="G363" t="str">
            <v/>
          </cell>
        </row>
        <row r="364">
          <cell r="B364">
            <v>557</v>
          </cell>
          <cell r="C364" t="str">
            <v>MURCHISON ISD</v>
          </cell>
          <cell r="D364" t="str">
            <v/>
          </cell>
          <cell r="E364" t="str">
            <v/>
          </cell>
          <cell r="F364" t="str">
            <v/>
          </cell>
          <cell r="G364" t="str">
            <v/>
          </cell>
        </row>
        <row r="365">
          <cell r="B365">
            <v>844</v>
          </cell>
          <cell r="C365" t="str">
            <v>NACOGDOCHES ISD</v>
          </cell>
          <cell r="D365">
            <v>235.69000000000003</v>
          </cell>
          <cell r="E365">
            <v>1980.27</v>
          </cell>
          <cell r="F365" t="str">
            <v/>
          </cell>
          <cell r="G365" t="str">
            <v/>
          </cell>
        </row>
        <row r="366">
          <cell r="B366">
            <v>4</v>
          </cell>
          <cell r="C366" t="str">
            <v>NECHES ISD</v>
          </cell>
          <cell r="D366" t="str">
            <v/>
          </cell>
          <cell r="E366" t="str">
            <v/>
          </cell>
          <cell r="F366">
            <v>0</v>
          </cell>
          <cell r="G366" t="str">
            <v/>
          </cell>
        </row>
        <row r="367">
          <cell r="B367">
            <v>1089</v>
          </cell>
          <cell r="C367" t="str">
            <v>NEW DIANA ISD</v>
          </cell>
          <cell r="D367">
            <v>164.5</v>
          </cell>
          <cell r="E367">
            <v>164.5</v>
          </cell>
          <cell r="F367" t="str">
            <v/>
          </cell>
          <cell r="G367" t="str">
            <v/>
          </cell>
        </row>
        <row r="368">
          <cell r="B368">
            <v>179</v>
          </cell>
          <cell r="C368" t="str">
            <v>NEW SUMMERFIELD ISD</v>
          </cell>
          <cell r="D368">
            <v>164.5</v>
          </cell>
          <cell r="E368">
            <v>281.77999999999997</v>
          </cell>
          <cell r="F368" t="str">
            <v/>
          </cell>
          <cell r="G368" t="str">
            <v/>
          </cell>
        </row>
        <row r="369">
          <cell r="B369">
            <v>602</v>
          </cell>
          <cell r="C369" t="str">
            <v>NORTH HOPKINS ISD</v>
          </cell>
          <cell r="D369">
            <v>131.6</v>
          </cell>
          <cell r="E369">
            <v>131.6</v>
          </cell>
          <cell r="F369">
            <v>10</v>
          </cell>
          <cell r="G369">
            <v>20</v>
          </cell>
        </row>
        <row r="370">
          <cell r="B370">
            <v>708</v>
          </cell>
          <cell r="C370" t="str">
            <v>NORTH LAMAR ISD</v>
          </cell>
          <cell r="D370" t="str">
            <v/>
          </cell>
          <cell r="E370" t="str">
            <v/>
          </cell>
          <cell r="F370" t="str">
            <v/>
          </cell>
          <cell r="G370" t="str">
            <v/>
          </cell>
        </row>
        <row r="371">
          <cell r="B371">
            <v>730</v>
          </cell>
          <cell r="C371" t="str">
            <v>OAKWOOD ISD</v>
          </cell>
          <cell r="D371">
            <v>98.7</v>
          </cell>
          <cell r="E371">
            <v>353.5</v>
          </cell>
          <cell r="F371" t="str">
            <v/>
          </cell>
          <cell r="G371">
            <v>3.75</v>
          </cell>
        </row>
        <row r="372">
          <cell r="B372">
            <v>1086</v>
          </cell>
          <cell r="C372" t="str">
            <v>ORE CITY ISD</v>
          </cell>
          <cell r="D372" t="str">
            <v/>
          </cell>
          <cell r="E372">
            <v>871.25</v>
          </cell>
          <cell r="F372" t="str">
            <v/>
          </cell>
          <cell r="G372" t="str">
            <v/>
          </cell>
        </row>
        <row r="373">
          <cell r="B373">
            <v>954</v>
          </cell>
          <cell r="C373" t="str">
            <v>OVERTON ISD</v>
          </cell>
          <cell r="D373">
            <v>32.9</v>
          </cell>
          <cell r="E373">
            <v>215.60000000000002</v>
          </cell>
          <cell r="F373" t="str">
            <v/>
          </cell>
          <cell r="G373" t="str">
            <v/>
          </cell>
        </row>
        <row r="374">
          <cell r="B374">
            <v>5</v>
          </cell>
          <cell r="C374" t="str">
            <v>PALESTINE ISD</v>
          </cell>
          <cell r="D374">
            <v>5803.09</v>
          </cell>
          <cell r="E374">
            <v>5821.09</v>
          </cell>
          <cell r="F374">
            <v>996.25</v>
          </cell>
          <cell r="G374">
            <v>1183.75</v>
          </cell>
        </row>
        <row r="375">
          <cell r="B375">
            <v>707</v>
          </cell>
          <cell r="C375" t="str">
            <v>PARIS ISD</v>
          </cell>
          <cell r="D375" t="str">
            <v/>
          </cell>
          <cell r="E375" t="str">
            <v/>
          </cell>
          <cell r="F375" t="str">
            <v/>
          </cell>
          <cell r="G375" t="str">
            <v/>
          </cell>
        </row>
        <row r="376">
          <cell r="B376">
            <v>839</v>
          </cell>
          <cell r="C376" t="str">
            <v>PEWITT CONS ISD</v>
          </cell>
          <cell r="D376" t="str">
            <v/>
          </cell>
          <cell r="E376">
            <v>169</v>
          </cell>
          <cell r="F376" t="str">
            <v/>
          </cell>
          <cell r="G376" t="str">
            <v/>
          </cell>
        </row>
        <row r="377">
          <cell r="B377">
            <v>440</v>
          </cell>
          <cell r="C377" t="str">
            <v>PINE TREE ISD</v>
          </cell>
          <cell r="D377" t="str">
            <v/>
          </cell>
          <cell r="E377">
            <v>164.5</v>
          </cell>
          <cell r="F377" t="str">
            <v/>
          </cell>
          <cell r="G377" t="str">
            <v/>
          </cell>
        </row>
        <row r="378">
          <cell r="B378">
            <v>161</v>
          </cell>
          <cell r="C378" t="str">
            <v>PITTSBURG ISD</v>
          </cell>
          <cell r="D378">
            <v>164.5</v>
          </cell>
          <cell r="E378">
            <v>164.5</v>
          </cell>
          <cell r="F378" t="str">
            <v/>
          </cell>
          <cell r="G378" t="str">
            <v/>
          </cell>
        </row>
        <row r="379">
          <cell r="B379">
            <v>109</v>
          </cell>
          <cell r="C379" t="str">
            <v>PLEASANT GROVE ISD</v>
          </cell>
          <cell r="D379">
            <v>111.52</v>
          </cell>
          <cell r="E379">
            <v>788.21999999999991</v>
          </cell>
          <cell r="F379">
            <v>1.25</v>
          </cell>
          <cell r="G379">
            <v>1.25</v>
          </cell>
        </row>
        <row r="380">
          <cell r="B380">
            <v>709</v>
          </cell>
          <cell r="C380" t="str">
            <v>PRAIRILAND ISD</v>
          </cell>
          <cell r="D380" t="str">
            <v/>
          </cell>
          <cell r="E380">
            <v>164.5</v>
          </cell>
          <cell r="F380" t="str">
            <v/>
          </cell>
          <cell r="G380" t="str">
            <v/>
          </cell>
        </row>
        <row r="381">
          <cell r="B381">
            <v>169</v>
          </cell>
          <cell r="C381" t="str">
            <v>QUEEN CITY ISD</v>
          </cell>
          <cell r="D381" t="str">
            <v/>
          </cell>
          <cell r="E381" t="str">
            <v/>
          </cell>
          <cell r="F381" t="str">
            <v/>
          </cell>
          <cell r="G381" t="str">
            <v/>
          </cell>
        </row>
        <row r="382">
          <cell r="B382">
            <v>624</v>
          </cell>
          <cell r="C382" t="str">
            <v>QUINLAN ISD</v>
          </cell>
          <cell r="D382">
            <v>164.5</v>
          </cell>
          <cell r="E382">
            <v>164.5</v>
          </cell>
          <cell r="F382" t="str">
            <v/>
          </cell>
          <cell r="G382" t="str">
            <v/>
          </cell>
        </row>
        <row r="383">
          <cell r="B383">
            <v>1173</v>
          </cell>
          <cell r="C383" t="str">
            <v>QUITMAN ISD</v>
          </cell>
          <cell r="D383" t="str">
            <v/>
          </cell>
          <cell r="E383">
            <v>164.5</v>
          </cell>
          <cell r="F383" t="str">
            <v/>
          </cell>
          <cell r="G383" t="str">
            <v/>
          </cell>
        </row>
        <row r="384">
          <cell r="B384">
            <v>924</v>
          </cell>
          <cell r="C384" t="str">
            <v>RAINS ISD</v>
          </cell>
          <cell r="D384" t="str">
            <v/>
          </cell>
          <cell r="E384">
            <v>1100</v>
          </cell>
          <cell r="F384" t="str">
            <v/>
          </cell>
          <cell r="G384">
            <v>37.5</v>
          </cell>
        </row>
        <row r="385">
          <cell r="B385">
            <v>930</v>
          </cell>
          <cell r="C385" t="str">
            <v>RIVERCREST ISD</v>
          </cell>
          <cell r="D385" t="str">
            <v/>
          </cell>
          <cell r="E385">
            <v>122.4</v>
          </cell>
          <cell r="F385" t="str">
            <v/>
          </cell>
          <cell r="G385" t="str">
            <v/>
          </cell>
        </row>
        <row r="386">
          <cell r="B386">
            <v>178</v>
          </cell>
          <cell r="C386" t="str">
            <v>RUSK ISD</v>
          </cell>
          <cell r="D386">
            <v>164.5</v>
          </cell>
          <cell r="E386">
            <v>164.5</v>
          </cell>
          <cell r="F386" t="str">
            <v/>
          </cell>
          <cell r="G386" t="str">
            <v/>
          </cell>
        </row>
        <row r="387">
          <cell r="B387">
            <v>441</v>
          </cell>
          <cell r="C387" t="str">
            <v>SABINE ISD</v>
          </cell>
          <cell r="D387">
            <v>164.5</v>
          </cell>
          <cell r="E387">
            <v>164.5</v>
          </cell>
          <cell r="F387" t="str">
            <v/>
          </cell>
          <cell r="G387" t="str">
            <v/>
          </cell>
        </row>
        <row r="388">
          <cell r="B388">
            <v>605</v>
          </cell>
          <cell r="C388" t="str">
            <v>SALTILLO ISD</v>
          </cell>
          <cell r="D388">
            <v>164.5</v>
          </cell>
          <cell r="E388">
            <v>164.5</v>
          </cell>
          <cell r="F388" t="str">
            <v/>
          </cell>
          <cell r="G388" t="str">
            <v/>
          </cell>
        </row>
        <row r="389">
          <cell r="B389">
            <v>960</v>
          </cell>
          <cell r="C389" t="str">
            <v>SAN AUGUSTINE ISD</v>
          </cell>
          <cell r="D389" t="str">
            <v/>
          </cell>
          <cell r="E389">
            <v>293.02</v>
          </cell>
          <cell r="F389" t="str">
            <v/>
          </cell>
          <cell r="G389" t="str">
            <v/>
          </cell>
        </row>
        <row r="390">
          <cell r="B390">
            <v>982</v>
          </cell>
          <cell r="C390" t="str">
            <v>SHELBYVILLE ISD</v>
          </cell>
          <cell r="D390">
            <v>365.40000000000003</v>
          </cell>
          <cell r="E390">
            <v>1163.26</v>
          </cell>
          <cell r="F390">
            <v>53.75</v>
          </cell>
          <cell r="G390">
            <v>53.75</v>
          </cell>
        </row>
        <row r="391">
          <cell r="B391">
            <v>108</v>
          </cell>
          <cell r="C391" t="str">
            <v>SIMMS ISD</v>
          </cell>
          <cell r="D391">
            <v>164.5</v>
          </cell>
          <cell r="E391">
            <v>164.5</v>
          </cell>
          <cell r="F391" t="str">
            <v/>
          </cell>
          <cell r="G391" t="str">
            <v/>
          </cell>
        </row>
        <row r="392">
          <cell r="B392">
            <v>7</v>
          </cell>
          <cell r="C392" t="str">
            <v>SLOCUM ISD</v>
          </cell>
          <cell r="D392">
            <v>131.19999999999999</v>
          </cell>
          <cell r="E392">
            <v>131.19999999999999</v>
          </cell>
          <cell r="F392" t="str">
            <v/>
          </cell>
          <cell r="G392" t="str">
            <v/>
          </cell>
        </row>
        <row r="393">
          <cell r="B393">
            <v>442</v>
          </cell>
          <cell r="C393" t="str">
            <v>SPRING HILL ISD</v>
          </cell>
          <cell r="D393">
            <v>164.5</v>
          </cell>
          <cell r="E393">
            <v>164.5</v>
          </cell>
          <cell r="F393" t="str">
            <v/>
          </cell>
          <cell r="G393" t="str">
            <v/>
          </cell>
        </row>
        <row r="394">
          <cell r="B394">
            <v>606</v>
          </cell>
          <cell r="C394" t="str">
            <v>SULPHUR BLUFF ISD</v>
          </cell>
          <cell r="D394">
            <v>164.5</v>
          </cell>
          <cell r="E394">
            <v>164.5</v>
          </cell>
          <cell r="F394" t="str">
            <v/>
          </cell>
          <cell r="G394" t="str">
            <v/>
          </cell>
        </row>
        <row r="395">
          <cell r="B395">
            <v>600</v>
          </cell>
          <cell r="C395" t="str">
            <v>SULPHUR SPRINGS ISD</v>
          </cell>
          <cell r="D395" t="str">
            <v/>
          </cell>
          <cell r="E395">
            <v>164.5</v>
          </cell>
          <cell r="F395" t="str">
            <v/>
          </cell>
          <cell r="G395" t="str">
            <v/>
          </cell>
        </row>
        <row r="396">
          <cell r="B396">
            <v>955</v>
          </cell>
          <cell r="C396" t="str">
            <v>TATUM ISD</v>
          </cell>
          <cell r="D396">
            <v>164.5</v>
          </cell>
          <cell r="E396">
            <v>164.5</v>
          </cell>
          <cell r="F396" t="str">
            <v/>
          </cell>
          <cell r="G396" t="str">
            <v/>
          </cell>
        </row>
        <row r="397">
          <cell r="B397">
            <v>983</v>
          </cell>
          <cell r="C397" t="str">
            <v>TENAHA ISD</v>
          </cell>
          <cell r="D397">
            <v>175.5</v>
          </cell>
          <cell r="E397">
            <v>1347.83</v>
          </cell>
          <cell r="F397" t="str">
            <v/>
          </cell>
          <cell r="G397" t="str">
            <v/>
          </cell>
        </row>
        <row r="398">
          <cell r="B398">
            <v>106</v>
          </cell>
          <cell r="C398" t="str">
            <v>TEXARKANA ISD</v>
          </cell>
          <cell r="D398">
            <v>216.58</v>
          </cell>
          <cell r="E398">
            <v>619.78</v>
          </cell>
          <cell r="F398" t="str">
            <v/>
          </cell>
          <cell r="G398" t="str">
            <v/>
          </cell>
        </row>
        <row r="399">
          <cell r="B399">
            <v>984</v>
          </cell>
          <cell r="C399" t="str">
            <v>TIMPSON ISD</v>
          </cell>
          <cell r="D399">
            <v>243.96999999999997</v>
          </cell>
          <cell r="E399">
            <v>408.46999999999997</v>
          </cell>
          <cell r="F399">
            <v>7.5</v>
          </cell>
          <cell r="G399">
            <v>11.25</v>
          </cell>
        </row>
        <row r="400">
          <cell r="B400">
            <v>556</v>
          </cell>
          <cell r="C400" t="str">
            <v>TRINIDAD ISD</v>
          </cell>
          <cell r="D400">
            <v>164.5</v>
          </cell>
          <cell r="E400">
            <v>164.5</v>
          </cell>
          <cell r="F400" t="str">
            <v/>
          </cell>
          <cell r="G400" t="str">
            <v/>
          </cell>
        </row>
        <row r="401">
          <cell r="B401">
            <v>993</v>
          </cell>
          <cell r="C401" t="str">
            <v>TROUP ISD</v>
          </cell>
          <cell r="D401" t="str">
            <v/>
          </cell>
          <cell r="E401">
            <v>164.5</v>
          </cell>
          <cell r="F401" t="str">
            <v/>
          </cell>
          <cell r="G401" t="str">
            <v/>
          </cell>
        </row>
        <row r="402">
          <cell r="B402">
            <v>994</v>
          </cell>
          <cell r="C402" t="str">
            <v>TYLER ISD</v>
          </cell>
          <cell r="D402" t="str">
            <v/>
          </cell>
          <cell r="E402" t="str">
            <v/>
          </cell>
          <cell r="F402">
            <v>0</v>
          </cell>
          <cell r="G402" t="str">
            <v/>
          </cell>
        </row>
        <row r="403">
          <cell r="B403">
            <v>1090</v>
          </cell>
          <cell r="C403" t="str">
            <v>UNION GROVE ISD</v>
          </cell>
          <cell r="D403">
            <v>98.7</v>
          </cell>
          <cell r="E403">
            <v>98.7</v>
          </cell>
          <cell r="F403" t="str">
            <v/>
          </cell>
          <cell r="G403" t="str">
            <v/>
          </cell>
        </row>
        <row r="404">
          <cell r="B404">
            <v>1087</v>
          </cell>
          <cell r="C404" t="str">
            <v>UNION HILL ISD</v>
          </cell>
          <cell r="D404" t="str">
            <v/>
          </cell>
          <cell r="E404" t="str">
            <v/>
          </cell>
          <cell r="F404" t="str">
            <v/>
          </cell>
          <cell r="G404" t="str">
            <v/>
          </cell>
        </row>
        <row r="405">
          <cell r="B405">
            <v>1104</v>
          </cell>
          <cell r="C405" t="str">
            <v>VAN ISD</v>
          </cell>
          <cell r="D405">
            <v>832.5100000000001</v>
          </cell>
          <cell r="E405">
            <v>1582.4700000000003</v>
          </cell>
          <cell r="F405" t="str">
            <v/>
          </cell>
          <cell r="G405" t="str">
            <v/>
          </cell>
        </row>
        <row r="406">
          <cell r="B406">
            <v>1350</v>
          </cell>
          <cell r="C406" t="str">
            <v>VAN ZANDT COUNTY JUVENILE PROBATION DEPARTMENT</v>
          </cell>
          <cell r="D406">
            <v>98.7</v>
          </cell>
          <cell r="E406">
            <v>98.699999999999989</v>
          </cell>
          <cell r="F406">
            <v>5</v>
          </cell>
          <cell r="G406">
            <v>5</v>
          </cell>
        </row>
        <row r="407">
          <cell r="B407">
            <v>535</v>
          </cell>
          <cell r="C407" t="str">
            <v>WASKOM ISD</v>
          </cell>
          <cell r="D407">
            <v>327.60000000000002</v>
          </cell>
          <cell r="E407">
            <v>908.85</v>
          </cell>
          <cell r="F407">
            <v>22.5</v>
          </cell>
          <cell r="G407">
            <v>22.5</v>
          </cell>
        </row>
        <row r="408">
          <cell r="B408">
            <v>180</v>
          </cell>
          <cell r="C408" t="str">
            <v>WELLS ISD</v>
          </cell>
          <cell r="D408">
            <v>32.9</v>
          </cell>
          <cell r="E408">
            <v>32.9</v>
          </cell>
          <cell r="F408" t="str">
            <v/>
          </cell>
          <cell r="G408" t="str">
            <v/>
          </cell>
        </row>
        <row r="409">
          <cell r="B409">
            <v>957</v>
          </cell>
          <cell r="C409" t="str">
            <v>WEST RUSK ISD</v>
          </cell>
          <cell r="D409">
            <v>164.5</v>
          </cell>
          <cell r="E409">
            <v>164.5</v>
          </cell>
          <cell r="F409" t="str">
            <v/>
          </cell>
          <cell r="G409" t="str">
            <v/>
          </cell>
        </row>
        <row r="410">
          <cell r="B410">
            <v>959</v>
          </cell>
          <cell r="C410" t="str">
            <v>WEST SABINE ISD</v>
          </cell>
          <cell r="D410">
            <v>158.34</v>
          </cell>
          <cell r="E410">
            <v>191.14</v>
          </cell>
          <cell r="F410" t="str">
            <v/>
          </cell>
          <cell r="G410" t="str">
            <v/>
          </cell>
        </row>
        <row r="411">
          <cell r="B411">
            <v>6</v>
          </cell>
          <cell r="C411" t="str">
            <v>WESTWOOD ISD</v>
          </cell>
          <cell r="D411" t="str">
            <v/>
          </cell>
          <cell r="E411">
            <v>164.5</v>
          </cell>
          <cell r="F411" t="str">
            <v/>
          </cell>
          <cell r="G411" t="str">
            <v/>
          </cell>
        </row>
        <row r="412">
          <cell r="B412">
            <v>443</v>
          </cell>
          <cell r="C412" t="str">
            <v>WHITE OAK ISD</v>
          </cell>
          <cell r="D412">
            <v>146.16</v>
          </cell>
          <cell r="E412">
            <v>536.76</v>
          </cell>
          <cell r="F412" t="str">
            <v/>
          </cell>
          <cell r="G412" t="str">
            <v/>
          </cell>
        </row>
        <row r="413">
          <cell r="B413">
            <v>995</v>
          </cell>
          <cell r="C413" t="str">
            <v>WHITEHOUSE ISD</v>
          </cell>
          <cell r="D413" t="str">
            <v/>
          </cell>
          <cell r="E413">
            <v>164.5</v>
          </cell>
          <cell r="F413" t="str">
            <v/>
          </cell>
          <cell r="G413" t="str">
            <v/>
          </cell>
        </row>
        <row r="414">
          <cell r="B414">
            <v>1105</v>
          </cell>
          <cell r="C414" t="str">
            <v>WILLS POINT ISD</v>
          </cell>
          <cell r="D414">
            <v>222.95</v>
          </cell>
          <cell r="E414">
            <v>2835.2599999999998</v>
          </cell>
          <cell r="F414" t="str">
            <v/>
          </cell>
          <cell r="G414" t="str">
            <v/>
          </cell>
        </row>
        <row r="415">
          <cell r="B415">
            <v>1176</v>
          </cell>
          <cell r="C415" t="str">
            <v>WINNSBORO ISD</v>
          </cell>
          <cell r="D415">
            <v>164.5</v>
          </cell>
          <cell r="E415">
            <v>164.5</v>
          </cell>
          <cell r="F415" t="str">
            <v/>
          </cell>
          <cell r="G415" t="str">
            <v/>
          </cell>
        </row>
        <row r="416">
          <cell r="B416">
            <v>997</v>
          </cell>
          <cell r="C416" t="str">
            <v>WINONA ISD</v>
          </cell>
          <cell r="D416">
            <v>131.6</v>
          </cell>
          <cell r="E416" t="str">
            <v/>
          </cell>
          <cell r="F416" t="str">
            <v/>
          </cell>
          <cell r="G416" t="str">
            <v/>
          </cell>
        </row>
        <row r="417">
          <cell r="B417">
            <v>845</v>
          </cell>
          <cell r="C417" t="str">
            <v>WODEN ISD</v>
          </cell>
          <cell r="D417">
            <v>197.47000000000003</v>
          </cell>
          <cell r="E417">
            <v>1062.67</v>
          </cell>
          <cell r="F417" t="str">
            <v/>
          </cell>
          <cell r="G417" t="str">
            <v/>
          </cell>
        </row>
        <row r="418">
          <cell r="B418">
            <v>625</v>
          </cell>
          <cell r="C418" t="str">
            <v>WOLFE CITY ISD</v>
          </cell>
          <cell r="D418">
            <v>170.52</v>
          </cell>
          <cell r="E418">
            <v>482.65</v>
          </cell>
          <cell r="F418" t="str">
            <v/>
          </cell>
          <cell r="G418" t="str">
            <v/>
          </cell>
        </row>
        <row r="419">
          <cell r="B419">
            <v>1174</v>
          </cell>
          <cell r="C419" t="str">
            <v>YANTIS ISD</v>
          </cell>
          <cell r="D419">
            <v>164.5</v>
          </cell>
          <cell r="E419">
            <v>164.5</v>
          </cell>
          <cell r="F419" t="str">
            <v/>
          </cell>
          <cell r="G419" t="str">
            <v/>
          </cell>
        </row>
        <row r="420">
          <cell r="B420">
            <v>14</v>
          </cell>
          <cell r="C420" t="str">
            <v>ZAVALLA ISD</v>
          </cell>
          <cell r="D420" t="str">
            <v/>
          </cell>
          <cell r="E420">
            <v>164.5</v>
          </cell>
          <cell r="F420" t="str">
            <v/>
          </cell>
          <cell r="G420" t="str">
            <v/>
          </cell>
        </row>
        <row r="421">
          <cell r="B421">
            <v>479</v>
          </cell>
          <cell r="C421" t="str">
            <v>ACADEMY OF ACCELERATED LEARNING INC</v>
          </cell>
          <cell r="D421" t="str">
            <v/>
          </cell>
          <cell r="E421" t="str">
            <v/>
          </cell>
          <cell r="F421" t="str">
            <v/>
          </cell>
          <cell r="G421" t="str">
            <v/>
          </cell>
        </row>
        <row r="422">
          <cell r="B422">
            <v>500</v>
          </cell>
          <cell r="C422" t="str">
            <v>ACCELERATED INTERMEDIATE ACADEMY</v>
          </cell>
          <cell r="D422" t="str">
            <v/>
          </cell>
          <cell r="E422" t="str">
            <v/>
          </cell>
          <cell r="F422" t="str">
            <v/>
          </cell>
          <cell r="G422" t="str">
            <v/>
          </cell>
        </row>
        <row r="423">
          <cell r="B423">
            <v>513</v>
          </cell>
          <cell r="C423" t="str">
            <v>ALDINE ISD</v>
          </cell>
          <cell r="D423">
            <v>32.9</v>
          </cell>
          <cell r="E423">
            <v>197.4</v>
          </cell>
          <cell r="F423" t="str">
            <v/>
          </cell>
          <cell r="G423" t="str">
            <v/>
          </cell>
        </row>
        <row r="424">
          <cell r="B424">
            <v>514</v>
          </cell>
          <cell r="C424" t="str">
            <v>ALIEF ISD</v>
          </cell>
          <cell r="D424" t="str">
            <v/>
          </cell>
          <cell r="E424">
            <v>164.5</v>
          </cell>
          <cell r="F424" t="str">
            <v/>
          </cell>
          <cell r="G424" t="str">
            <v/>
          </cell>
        </row>
        <row r="425">
          <cell r="B425">
            <v>483</v>
          </cell>
          <cell r="C425" t="str">
            <v>ALIEF MONTESSORI COMMUNITY SCHOOL</v>
          </cell>
          <cell r="D425">
            <v>358.72</v>
          </cell>
          <cell r="E425">
            <v>582.40000000000009</v>
          </cell>
          <cell r="F425">
            <v>1.25</v>
          </cell>
          <cell r="G425">
            <v>1.25</v>
          </cell>
        </row>
        <row r="426">
          <cell r="B426">
            <v>112</v>
          </cell>
          <cell r="C426" t="str">
            <v>ALVIN ISD</v>
          </cell>
          <cell r="D426" t="str">
            <v/>
          </cell>
          <cell r="E426">
            <v>164.5</v>
          </cell>
          <cell r="F426" t="str">
            <v/>
          </cell>
          <cell r="G426" t="str">
            <v/>
          </cell>
        </row>
        <row r="427">
          <cell r="B427">
            <v>401</v>
          </cell>
          <cell r="C427" t="str">
            <v>AMBASSADORS PREPARATORY ACADEMY</v>
          </cell>
          <cell r="D427">
            <v>343.86</v>
          </cell>
          <cell r="E427">
            <v>343.85999999999996</v>
          </cell>
          <cell r="F427" t="str">
            <v/>
          </cell>
          <cell r="G427" t="str">
            <v/>
          </cell>
        </row>
        <row r="428">
          <cell r="B428">
            <v>173</v>
          </cell>
          <cell r="C428" t="str">
            <v>ANAHUAC ISD</v>
          </cell>
          <cell r="D428" t="str">
            <v/>
          </cell>
          <cell r="E428">
            <v>705.7</v>
          </cell>
          <cell r="F428" t="str">
            <v/>
          </cell>
          <cell r="G428" t="str">
            <v/>
          </cell>
        </row>
        <row r="429">
          <cell r="B429">
            <v>444</v>
          </cell>
          <cell r="C429" t="str">
            <v>ANDERSONSHIRO CONS ISD</v>
          </cell>
          <cell r="D429">
            <v>164.5</v>
          </cell>
          <cell r="E429">
            <v>164.5</v>
          </cell>
          <cell r="F429">
            <v>12.5</v>
          </cell>
          <cell r="G429">
            <v>12.5</v>
          </cell>
        </row>
        <row r="430">
          <cell r="B430">
            <v>113</v>
          </cell>
          <cell r="C430" t="str">
            <v>ANGLETON ISD</v>
          </cell>
          <cell r="D430">
            <v>1377.66</v>
          </cell>
          <cell r="E430">
            <v>1377.66</v>
          </cell>
          <cell r="F430" t="str">
            <v/>
          </cell>
          <cell r="G430" t="str">
            <v/>
          </cell>
        </row>
        <row r="431">
          <cell r="B431">
            <v>1078</v>
          </cell>
          <cell r="C431" t="str">
            <v>APPLE SPRINGS ISD</v>
          </cell>
          <cell r="D431" t="str">
            <v/>
          </cell>
          <cell r="E431">
            <v>82.25</v>
          </cell>
          <cell r="F431" t="str">
            <v/>
          </cell>
          <cell r="G431" t="str">
            <v/>
          </cell>
        </row>
        <row r="432">
          <cell r="B432">
            <v>4990</v>
          </cell>
          <cell r="C432" t="str">
            <v>ARCHDIOCESE OF GALVESTONHOUSTON</v>
          </cell>
          <cell r="D432" t="str">
            <v/>
          </cell>
          <cell r="E432" t="str">
            <v/>
          </cell>
          <cell r="F432" t="str">
            <v/>
          </cell>
          <cell r="G432" t="str">
            <v/>
          </cell>
        </row>
        <row r="433">
          <cell r="B433">
            <v>473</v>
          </cell>
          <cell r="C433" t="str">
            <v>ARISTOI CLASSICAL ACADEMY INC</v>
          </cell>
          <cell r="D433">
            <v>263.2</v>
          </cell>
          <cell r="E433">
            <v>518.32999999999993</v>
          </cell>
          <cell r="F433">
            <v>6.25</v>
          </cell>
          <cell r="G433">
            <v>6.25</v>
          </cell>
        </row>
        <row r="434">
          <cell r="B434">
            <v>474</v>
          </cell>
          <cell r="C434" t="str">
            <v>ASSN FOR THE ADVANCEMENT OF MEXICAN AMERICANS</v>
          </cell>
          <cell r="D434" t="str">
            <v/>
          </cell>
          <cell r="E434">
            <v>375.49</v>
          </cell>
          <cell r="F434" t="str">
            <v/>
          </cell>
          <cell r="G434">
            <v>8.75</v>
          </cell>
        </row>
        <row r="435">
          <cell r="B435">
            <v>504</v>
          </cell>
          <cell r="C435" t="str">
            <v>BAKERRIPLEY</v>
          </cell>
          <cell r="D435" t="str">
            <v/>
          </cell>
          <cell r="E435" t="str">
            <v/>
          </cell>
          <cell r="F435" t="str">
            <v/>
          </cell>
          <cell r="G435" t="str">
            <v/>
          </cell>
        </row>
        <row r="436">
          <cell r="B436">
            <v>174</v>
          </cell>
          <cell r="C436" t="str">
            <v>BARBERS HILL ISD</v>
          </cell>
          <cell r="D436">
            <v>219.02</v>
          </cell>
          <cell r="E436">
            <v>383.52</v>
          </cell>
          <cell r="F436" t="str">
            <v/>
          </cell>
          <cell r="G436" t="str">
            <v/>
          </cell>
        </row>
        <row r="437">
          <cell r="B437">
            <v>769</v>
          </cell>
          <cell r="C437" t="str">
            <v>BAY CITY ISD</v>
          </cell>
          <cell r="D437">
            <v>223.43</v>
          </cell>
          <cell r="E437">
            <v>1394.3500000000001</v>
          </cell>
          <cell r="F437">
            <v>5</v>
          </cell>
          <cell r="G437">
            <v>5</v>
          </cell>
        </row>
        <row r="438">
          <cell r="B438">
            <v>654</v>
          </cell>
          <cell r="C438" t="str">
            <v>BEAUMONT ISD</v>
          </cell>
          <cell r="D438">
            <v>32.9</v>
          </cell>
          <cell r="E438">
            <v>6119</v>
          </cell>
          <cell r="F438" t="str">
            <v/>
          </cell>
          <cell r="G438" t="str">
            <v/>
          </cell>
        </row>
        <row r="439">
          <cell r="B439">
            <v>26</v>
          </cell>
          <cell r="C439" t="str">
            <v>BELLVILLE ISD</v>
          </cell>
          <cell r="D439" t="str">
            <v/>
          </cell>
          <cell r="E439" t="str">
            <v/>
          </cell>
          <cell r="F439">
            <v>0</v>
          </cell>
          <cell r="G439" t="str">
            <v/>
          </cell>
        </row>
        <row r="440">
          <cell r="B440">
            <v>912</v>
          </cell>
          <cell r="C440" t="str">
            <v>BIG SANDY ISDDALLARDSVILLE</v>
          </cell>
          <cell r="D440" t="str">
            <v/>
          </cell>
          <cell r="E440">
            <v>316.72000000000003</v>
          </cell>
          <cell r="F440" t="str">
            <v/>
          </cell>
          <cell r="G440" t="str">
            <v/>
          </cell>
        </row>
        <row r="441">
          <cell r="B441">
            <v>1125</v>
          </cell>
          <cell r="C441" t="str">
            <v>BOLING ISD</v>
          </cell>
          <cell r="D441" t="str">
            <v/>
          </cell>
          <cell r="E441">
            <v>385.95</v>
          </cell>
          <cell r="F441" t="str">
            <v/>
          </cell>
          <cell r="G441" t="str">
            <v/>
          </cell>
        </row>
        <row r="442">
          <cell r="B442">
            <v>1685</v>
          </cell>
          <cell r="C442" t="str">
            <v>BOYS AND GIRLS CLUB OF AUSTIN COUNTY INC</v>
          </cell>
          <cell r="D442" t="str">
            <v/>
          </cell>
          <cell r="E442" t="str">
            <v/>
          </cell>
          <cell r="F442" t="str">
            <v/>
          </cell>
          <cell r="G442" t="str">
            <v/>
          </cell>
        </row>
        <row r="443">
          <cell r="B443">
            <v>1231</v>
          </cell>
          <cell r="C443" t="str">
            <v>BRAZORIA COUNTY JUVENILE PROBATION DEPT</v>
          </cell>
          <cell r="D443" t="str">
            <v/>
          </cell>
          <cell r="E443">
            <v>146.16</v>
          </cell>
          <cell r="F443" t="str">
            <v/>
          </cell>
          <cell r="G443" t="str">
            <v/>
          </cell>
        </row>
        <row r="444">
          <cell r="B444">
            <v>1228</v>
          </cell>
          <cell r="C444" t="str">
            <v>BRAZOS COUNTY JUVENILE SERVICES</v>
          </cell>
          <cell r="D444">
            <v>115.14999999999999</v>
          </cell>
          <cell r="E444">
            <v>115.14999999999999</v>
          </cell>
          <cell r="F444">
            <v>8.75</v>
          </cell>
          <cell r="G444">
            <v>15</v>
          </cell>
        </row>
        <row r="445">
          <cell r="B445">
            <v>28</v>
          </cell>
          <cell r="C445" t="str">
            <v>BRAZOS ISD</v>
          </cell>
          <cell r="D445">
            <v>419.05</v>
          </cell>
          <cell r="E445">
            <v>647.45999999999992</v>
          </cell>
          <cell r="F445">
            <v>20</v>
          </cell>
          <cell r="G445">
            <v>20</v>
          </cell>
        </row>
        <row r="446">
          <cell r="B446">
            <v>115</v>
          </cell>
          <cell r="C446" t="str">
            <v>BRAZOSPORT ISD</v>
          </cell>
          <cell r="D446" t="str">
            <v/>
          </cell>
          <cell r="E446" t="str">
            <v/>
          </cell>
          <cell r="F446" t="str">
            <v/>
          </cell>
          <cell r="G446" t="str">
            <v/>
          </cell>
        </row>
        <row r="447">
          <cell r="B447">
            <v>1118</v>
          </cell>
          <cell r="C447" t="str">
            <v>BRENHAM ISD</v>
          </cell>
          <cell r="D447">
            <v>509.72</v>
          </cell>
          <cell r="E447">
            <v>1071.1199999999999</v>
          </cell>
          <cell r="F447" t="str">
            <v/>
          </cell>
          <cell r="G447" t="str">
            <v/>
          </cell>
        </row>
        <row r="448">
          <cell r="B448">
            <v>882</v>
          </cell>
          <cell r="C448" t="str">
            <v>BRIDGE CITY ISD</v>
          </cell>
          <cell r="D448">
            <v>569.41999999999996</v>
          </cell>
          <cell r="E448">
            <v>1291.22</v>
          </cell>
          <cell r="F448">
            <v>210</v>
          </cell>
          <cell r="G448">
            <v>235</v>
          </cell>
        </row>
        <row r="449">
          <cell r="B449">
            <v>640</v>
          </cell>
          <cell r="C449" t="str">
            <v>BROOKELAND ISD</v>
          </cell>
          <cell r="D449">
            <v>265.95999999999998</v>
          </cell>
          <cell r="E449">
            <v>265.95999999999998</v>
          </cell>
          <cell r="F449">
            <v>33.75</v>
          </cell>
          <cell r="G449" t="str">
            <v/>
          </cell>
        </row>
        <row r="450">
          <cell r="B450">
            <v>123</v>
          </cell>
          <cell r="C450" t="str">
            <v>BRYAN ISD</v>
          </cell>
          <cell r="D450">
            <v>401</v>
          </cell>
          <cell r="E450">
            <v>775.69</v>
          </cell>
          <cell r="F450" t="str">
            <v/>
          </cell>
          <cell r="G450" t="str">
            <v/>
          </cell>
        </row>
        <row r="451">
          <cell r="B451">
            <v>641</v>
          </cell>
          <cell r="C451" t="str">
            <v>BUNA ISD</v>
          </cell>
          <cell r="D451" t="str">
            <v/>
          </cell>
          <cell r="E451">
            <v>180.95</v>
          </cell>
          <cell r="F451" t="str">
            <v/>
          </cell>
          <cell r="G451" t="str">
            <v/>
          </cell>
        </row>
        <row r="452">
          <cell r="B452">
            <v>857</v>
          </cell>
          <cell r="C452" t="str">
            <v>BURKEVILLE ISD</v>
          </cell>
          <cell r="D452">
            <v>170.52</v>
          </cell>
          <cell r="E452">
            <v>484.82000000000005</v>
          </cell>
          <cell r="F452" t="str">
            <v/>
          </cell>
          <cell r="G452" t="str">
            <v/>
          </cell>
        </row>
        <row r="453">
          <cell r="B453">
            <v>1119</v>
          </cell>
          <cell r="C453" t="str">
            <v>BURTON ISD</v>
          </cell>
          <cell r="D453">
            <v>398.4</v>
          </cell>
          <cell r="E453">
            <v>398.4</v>
          </cell>
          <cell r="F453">
            <v>43.75</v>
          </cell>
          <cell r="G453">
            <v>117.5</v>
          </cell>
        </row>
        <row r="454">
          <cell r="B454">
            <v>137</v>
          </cell>
          <cell r="C454" t="str">
            <v>CALDWELL ISD</v>
          </cell>
          <cell r="D454" t="str">
            <v/>
          </cell>
          <cell r="E454">
            <v>608.68000000000006</v>
          </cell>
          <cell r="F454" t="str">
            <v/>
          </cell>
          <cell r="G454" t="str">
            <v/>
          </cell>
        </row>
        <row r="455">
          <cell r="B455">
            <v>1077</v>
          </cell>
          <cell r="C455" t="str">
            <v>CENTERVILLE ISD</v>
          </cell>
          <cell r="D455">
            <v>32.9</v>
          </cell>
          <cell r="E455">
            <v>135.57</v>
          </cell>
          <cell r="F455" t="str">
            <v/>
          </cell>
          <cell r="G455" t="str">
            <v/>
          </cell>
        </row>
        <row r="456">
          <cell r="B456">
            <v>515</v>
          </cell>
          <cell r="C456" t="str">
            <v>CHANNELVIEW ISD</v>
          </cell>
          <cell r="D456" t="str">
            <v/>
          </cell>
          <cell r="E456">
            <v>164.5</v>
          </cell>
          <cell r="F456" t="str">
            <v/>
          </cell>
          <cell r="G456" t="str">
            <v/>
          </cell>
        </row>
        <row r="457">
          <cell r="B457">
            <v>1083</v>
          </cell>
          <cell r="C457" t="str">
            <v>CHESTER ISD</v>
          </cell>
          <cell r="D457">
            <v>246.95</v>
          </cell>
          <cell r="E457">
            <v>417.47</v>
          </cell>
          <cell r="F457">
            <v>33.75</v>
          </cell>
          <cell r="G457">
            <v>43.75</v>
          </cell>
        </row>
        <row r="458">
          <cell r="B458">
            <v>409</v>
          </cell>
          <cell r="C458" t="str">
            <v>CLEAR CREEK ISD</v>
          </cell>
          <cell r="D458">
            <v>1653.3700000000001</v>
          </cell>
          <cell r="E458">
            <v>1653.3700000000001</v>
          </cell>
          <cell r="F458" t="str">
            <v/>
          </cell>
          <cell r="G458" t="str">
            <v/>
          </cell>
        </row>
        <row r="459">
          <cell r="B459">
            <v>732</v>
          </cell>
          <cell r="C459" t="str">
            <v>CLEVELAND ISD</v>
          </cell>
          <cell r="D459">
            <v>750.07999999999993</v>
          </cell>
          <cell r="E459">
            <v>2258.98</v>
          </cell>
          <cell r="F459">
            <v>77.5</v>
          </cell>
          <cell r="G459">
            <v>252.5</v>
          </cell>
        </row>
        <row r="460">
          <cell r="B460">
            <v>962</v>
          </cell>
          <cell r="C460" t="str">
            <v>COLDSPRING OAKHURST CONS ISD</v>
          </cell>
          <cell r="D460" t="str">
            <v/>
          </cell>
          <cell r="E460" t="str">
            <v/>
          </cell>
          <cell r="F460">
            <v>0</v>
          </cell>
          <cell r="G460" t="str">
            <v/>
          </cell>
        </row>
        <row r="461">
          <cell r="B461">
            <v>122</v>
          </cell>
          <cell r="C461" t="str">
            <v>COLLEGE STATION ISD</v>
          </cell>
          <cell r="D461">
            <v>164.5</v>
          </cell>
          <cell r="E461">
            <v>164.5</v>
          </cell>
          <cell r="F461" t="str">
            <v/>
          </cell>
          <cell r="G461" t="str">
            <v/>
          </cell>
        </row>
        <row r="462">
          <cell r="B462">
            <v>1079</v>
          </cell>
          <cell r="C462" t="str">
            <v>COLMESNEIL ISD</v>
          </cell>
          <cell r="D462">
            <v>152.82999999999998</v>
          </cell>
          <cell r="E462" t="str">
            <v/>
          </cell>
          <cell r="F462">
            <v>3.75</v>
          </cell>
          <cell r="G462">
            <v>3.75</v>
          </cell>
        </row>
        <row r="463">
          <cell r="B463">
            <v>117</v>
          </cell>
          <cell r="C463" t="str">
            <v>COLUMBIA-BRAZORIA ISD</v>
          </cell>
          <cell r="D463">
            <v>164.5</v>
          </cell>
          <cell r="E463">
            <v>164.5</v>
          </cell>
          <cell r="F463" t="str">
            <v/>
          </cell>
          <cell r="G463" t="str">
            <v/>
          </cell>
        </row>
        <row r="464">
          <cell r="B464">
            <v>211</v>
          </cell>
          <cell r="C464" t="str">
            <v>COLUMBUS ISD</v>
          </cell>
          <cell r="D464" t="str">
            <v/>
          </cell>
          <cell r="E464">
            <v>1085.4000000000001</v>
          </cell>
          <cell r="F464" t="str">
            <v/>
          </cell>
          <cell r="G464" t="str">
            <v/>
          </cell>
        </row>
        <row r="465">
          <cell r="B465">
            <v>830</v>
          </cell>
          <cell r="C465" t="str">
            <v>CONROE ISD</v>
          </cell>
          <cell r="D465">
            <v>164.5</v>
          </cell>
          <cell r="E465">
            <v>164.5</v>
          </cell>
          <cell r="F465" t="str">
            <v/>
          </cell>
          <cell r="G465" t="str">
            <v/>
          </cell>
        </row>
        <row r="466">
          <cell r="B466">
            <v>914</v>
          </cell>
          <cell r="C466" t="str">
            <v>CORRIGAN CAMDEN ISD</v>
          </cell>
          <cell r="D466">
            <v>191.06</v>
          </cell>
          <cell r="E466">
            <v>413.99</v>
          </cell>
          <cell r="F466">
            <v>1.25</v>
          </cell>
          <cell r="G466">
            <v>6.25</v>
          </cell>
        </row>
        <row r="467">
          <cell r="B467">
            <v>516</v>
          </cell>
          <cell r="C467" t="str">
            <v>CROSBY ISD</v>
          </cell>
          <cell r="D467">
            <v>465.57000000000005</v>
          </cell>
          <cell r="E467">
            <v>829.85000000000014</v>
          </cell>
          <cell r="F467" t="str">
            <v/>
          </cell>
          <cell r="G467">
            <v>53.75</v>
          </cell>
        </row>
        <row r="468">
          <cell r="B468">
            <v>119</v>
          </cell>
          <cell r="C468" t="str">
            <v>DAMON ISD</v>
          </cell>
          <cell r="D468">
            <v>49.35</v>
          </cell>
          <cell r="E468">
            <v>180.95</v>
          </cell>
          <cell r="F468" t="str">
            <v/>
          </cell>
          <cell r="G468" t="str">
            <v/>
          </cell>
        </row>
        <row r="469">
          <cell r="B469">
            <v>114</v>
          </cell>
          <cell r="C469" t="str">
            <v>DANBURY ISD</v>
          </cell>
          <cell r="D469">
            <v>366.4</v>
          </cell>
          <cell r="E469">
            <v>529.29999999999995</v>
          </cell>
          <cell r="F469">
            <v>16.25</v>
          </cell>
          <cell r="G469">
            <v>16.25</v>
          </cell>
        </row>
        <row r="470">
          <cell r="B470">
            <v>733</v>
          </cell>
          <cell r="C470" t="str">
            <v>DAYTON ISD</v>
          </cell>
          <cell r="D470">
            <v>1683.4</v>
          </cell>
          <cell r="E470">
            <v>5032.7199999999993</v>
          </cell>
          <cell r="F470">
            <v>130</v>
          </cell>
          <cell r="G470">
            <v>90</v>
          </cell>
        </row>
        <row r="471">
          <cell r="B471">
            <v>518</v>
          </cell>
          <cell r="C471" t="str">
            <v>DEER PARK ISD</v>
          </cell>
          <cell r="D471">
            <v>164.5</v>
          </cell>
          <cell r="E471">
            <v>164.5</v>
          </cell>
          <cell r="F471" t="str">
            <v/>
          </cell>
          <cell r="G471" t="str">
            <v/>
          </cell>
        </row>
        <row r="472">
          <cell r="B472">
            <v>734</v>
          </cell>
          <cell r="C472" t="str">
            <v>DEVERS ISD</v>
          </cell>
          <cell r="D472">
            <v>130.32</v>
          </cell>
          <cell r="E472">
            <v>130.32</v>
          </cell>
          <cell r="F472">
            <v>31.25</v>
          </cell>
          <cell r="G472">
            <v>13.75</v>
          </cell>
        </row>
        <row r="473">
          <cell r="B473">
            <v>859</v>
          </cell>
          <cell r="C473" t="str">
            <v>DEWEYVILLE ISD</v>
          </cell>
          <cell r="D473" t="str">
            <v/>
          </cell>
          <cell r="E473">
            <v>293.22000000000003</v>
          </cell>
          <cell r="F473" t="str">
            <v/>
          </cell>
          <cell r="G473" t="str">
            <v/>
          </cell>
        </row>
        <row r="474">
          <cell r="B474">
            <v>13</v>
          </cell>
          <cell r="C474" t="str">
            <v>DIBOLL ISD</v>
          </cell>
          <cell r="D474" t="str">
            <v/>
          </cell>
          <cell r="E474" t="str">
            <v/>
          </cell>
          <cell r="F474" t="str">
            <v/>
          </cell>
          <cell r="G474" t="str">
            <v/>
          </cell>
        </row>
        <row r="475">
          <cell r="B475">
            <v>402</v>
          </cell>
          <cell r="C475" t="str">
            <v>DICKINSON ISD</v>
          </cell>
          <cell r="D475">
            <v>152.04</v>
          </cell>
          <cell r="E475">
            <v>152.04</v>
          </cell>
          <cell r="F475" t="str">
            <v/>
          </cell>
          <cell r="G475" t="str">
            <v/>
          </cell>
        </row>
        <row r="476">
          <cell r="B476">
            <v>506</v>
          </cell>
          <cell r="C476" t="str">
            <v>DRAW ACADEMY</v>
          </cell>
          <cell r="D476" t="str">
            <v/>
          </cell>
          <cell r="E476" t="str">
            <v/>
          </cell>
          <cell r="F476" t="str">
            <v/>
          </cell>
          <cell r="G476" t="str">
            <v/>
          </cell>
        </row>
        <row r="477">
          <cell r="B477">
            <v>1126</v>
          </cell>
          <cell r="C477" t="str">
            <v>EAST BERNARD ISD</v>
          </cell>
          <cell r="D477">
            <v>162.69</v>
          </cell>
          <cell r="E477">
            <v>162.69</v>
          </cell>
          <cell r="F477" t="str">
            <v/>
          </cell>
          <cell r="G477" t="str">
            <v/>
          </cell>
        </row>
        <row r="478">
          <cell r="B478">
            <v>175</v>
          </cell>
          <cell r="C478" t="str">
            <v>EAST CHAMBERS ISD</v>
          </cell>
          <cell r="D478">
            <v>321.52</v>
          </cell>
          <cell r="E478">
            <v>321.52000000000004</v>
          </cell>
          <cell r="F478">
            <v>43.75</v>
          </cell>
          <cell r="G478" t="str">
            <v/>
          </cell>
        </row>
        <row r="479">
          <cell r="B479">
            <v>637</v>
          </cell>
          <cell r="C479" t="str">
            <v>EDNA ISD</v>
          </cell>
          <cell r="D479">
            <v>148.05000000000001</v>
          </cell>
          <cell r="E479">
            <v>114.02999999999999</v>
          </cell>
          <cell r="F479" t="str">
            <v/>
          </cell>
          <cell r="G479" t="str">
            <v/>
          </cell>
        </row>
        <row r="480">
          <cell r="B480">
            <v>649</v>
          </cell>
          <cell r="C480" t="str">
            <v>EHRHART SCHOOL</v>
          </cell>
          <cell r="D480">
            <v>228.34</v>
          </cell>
          <cell r="E480">
            <v>360.34000000000003</v>
          </cell>
          <cell r="F480">
            <v>40</v>
          </cell>
          <cell r="G480">
            <v>6.25</v>
          </cell>
        </row>
        <row r="481">
          <cell r="B481">
            <v>1127</v>
          </cell>
          <cell r="C481" t="str">
            <v>EL CAMPO ISD</v>
          </cell>
          <cell r="D481">
            <v>164.5</v>
          </cell>
          <cell r="E481">
            <v>164.5</v>
          </cell>
          <cell r="F481" t="str">
            <v/>
          </cell>
          <cell r="G481" t="str">
            <v/>
          </cell>
        </row>
        <row r="482">
          <cell r="B482">
            <v>6296</v>
          </cell>
          <cell r="C482" t="str">
            <v>ETOILE ACADEMY INC</v>
          </cell>
          <cell r="D482" t="str">
            <v/>
          </cell>
          <cell r="E482" t="str">
            <v/>
          </cell>
          <cell r="F482" t="str">
            <v/>
          </cell>
          <cell r="G482" t="str">
            <v/>
          </cell>
        </row>
        <row r="483">
          <cell r="B483">
            <v>644</v>
          </cell>
          <cell r="C483" t="str">
            <v>EVADALE ISD</v>
          </cell>
          <cell r="D483">
            <v>98.7</v>
          </cell>
          <cell r="E483">
            <v>244.86</v>
          </cell>
          <cell r="F483" t="str">
            <v/>
          </cell>
          <cell r="G483" t="str">
            <v/>
          </cell>
        </row>
        <row r="484">
          <cell r="B484">
            <v>1298</v>
          </cell>
          <cell r="C484" t="str">
            <v>FORT BEND COUNTY</v>
          </cell>
          <cell r="D484">
            <v>310.65999999999997</v>
          </cell>
          <cell r="E484">
            <v>310.65999999999997</v>
          </cell>
          <cell r="F484">
            <v>18.75</v>
          </cell>
          <cell r="G484">
            <v>28.75</v>
          </cell>
        </row>
        <row r="485">
          <cell r="B485">
            <v>386</v>
          </cell>
          <cell r="C485" t="str">
            <v>FORT BEND ISD</v>
          </cell>
          <cell r="D485">
            <v>3495.3800000000006</v>
          </cell>
          <cell r="E485">
            <v>18946.489999999972</v>
          </cell>
          <cell r="F485" t="str">
            <v/>
          </cell>
          <cell r="G485" t="str">
            <v/>
          </cell>
        </row>
        <row r="486">
          <cell r="B486">
            <v>410</v>
          </cell>
          <cell r="C486" t="str">
            <v>FRIENDSWOOD ISD</v>
          </cell>
          <cell r="D486">
            <v>164.5</v>
          </cell>
          <cell r="E486">
            <v>164.5</v>
          </cell>
          <cell r="F486" t="str">
            <v/>
          </cell>
          <cell r="G486" t="str">
            <v/>
          </cell>
        </row>
        <row r="487">
          <cell r="B487">
            <v>520</v>
          </cell>
          <cell r="C487" t="str">
            <v>GALENA PARK ISD</v>
          </cell>
          <cell r="D487" t="str">
            <v/>
          </cell>
          <cell r="E487">
            <v>709.77</v>
          </cell>
          <cell r="F487" t="str">
            <v/>
          </cell>
          <cell r="G487" t="str">
            <v/>
          </cell>
        </row>
        <row r="488">
          <cell r="B488">
            <v>1250</v>
          </cell>
          <cell r="C488" t="str">
            <v>GALVESTON COUNTY JUVENILE BOARD</v>
          </cell>
          <cell r="D488">
            <v>65.8</v>
          </cell>
          <cell r="E488">
            <v>311.11</v>
          </cell>
          <cell r="F488" t="str">
            <v/>
          </cell>
          <cell r="G488" t="str">
            <v/>
          </cell>
        </row>
        <row r="489">
          <cell r="B489">
            <v>403</v>
          </cell>
          <cell r="C489" t="str">
            <v>GALVESTON ISD</v>
          </cell>
          <cell r="D489">
            <v>629.95000000000005</v>
          </cell>
          <cell r="E489">
            <v>629.95000000000005</v>
          </cell>
          <cell r="F489" t="str">
            <v/>
          </cell>
          <cell r="G489" t="str">
            <v/>
          </cell>
        </row>
        <row r="490">
          <cell r="B490">
            <v>638</v>
          </cell>
          <cell r="C490" t="str">
            <v>GANADO ISD</v>
          </cell>
          <cell r="D490">
            <v>271.25</v>
          </cell>
          <cell r="E490">
            <v>581.84</v>
          </cell>
          <cell r="F490">
            <v>22.5</v>
          </cell>
          <cell r="G490">
            <v>22.5</v>
          </cell>
        </row>
        <row r="491">
          <cell r="B491">
            <v>5004842</v>
          </cell>
          <cell r="C491" t="str">
            <v>GARLAND ISD</v>
          </cell>
          <cell r="D491" t="str">
            <v/>
          </cell>
          <cell r="E491" t="str">
            <v/>
          </cell>
          <cell r="F491">
            <v>0</v>
          </cell>
          <cell r="G491" t="str">
            <v/>
          </cell>
        </row>
        <row r="492">
          <cell r="B492">
            <v>913</v>
          </cell>
          <cell r="C492" t="str">
            <v>GOODRICH ISD</v>
          </cell>
          <cell r="D492">
            <v>118.8</v>
          </cell>
          <cell r="E492">
            <v>281.7</v>
          </cell>
          <cell r="F492" t="str">
            <v/>
          </cell>
          <cell r="G492" t="str">
            <v/>
          </cell>
        </row>
        <row r="493">
          <cell r="B493">
            <v>521</v>
          </cell>
          <cell r="C493" t="str">
            <v>GOOSE CREEK CISD</v>
          </cell>
          <cell r="D493" t="str">
            <v/>
          </cell>
          <cell r="E493" t="str">
            <v/>
          </cell>
          <cell r="F493">
            <v>0</v>
          </cell>
          <cell r="G493" t="str">
            <v/>
          </cell>
        </row>
        <row r="494">
          <cell r="B494">
            <v>1075</v>
          </cell>
          <cell r="C494" t="str">
            <v>GROVETON ISD</v>
          </cell>
          <cell r="D494">
            <v>521.30000000000007</v>
          </cell>
          <cell r="E494">
            <v>521.30000000000007</v>
          </cell>
          <cell r="F494" t="str">
            <v/>
          </cell>
          <cell r="G494" t="str">
            <v/>
          </cell>
        </row>
        <row r="495">
          <cell r="B495">
            <v>1290</v>
          </cell>
          <cell r="C495" t="str">
            <v>GULF COAST TRADES CENTER</v>
          </cell>
          <cell r="D495" t="str">
            <v/>
          </cell>
          <cell r="E495" t="str">
            <v/>
          </cell>
          <cell r="F495" t="str">
            <v/>
          </cell>
          <cell r="G495" t="str">
            <v/>
          </cell>
        </row>
        <row r="496">
          <cell r="B496">
            <v>656</v>
          </cell>
          <cell r="C496" t="str">
            <v>HAMSHIRE FANNETT ISD</v>
          </cell>
          <cell r="D496">
            <v>553.86</v>
          </cell>
          <cell r="E496">
            <v>1570.97</v>
          </cell>
          <cell r="F496">
            <v>131.25</v>
          </cell>
          <cell r="G496">
            <v>133.75</v>
          </cell>
        </row>
        <row r="497">
          <cell r="B497">
            <v>1661</v>
          </cell>
          <cell r="C497" t="str">
            <v>HANDS OF HEALING RESIDENTIAL TREATMENT CENTER INC</v>
          </cell>
          <cell r="D497" t="str">
            <v/>
          </cell>
          <cell r="E497" t="str">
            <v/>
          </cell>
          <cell r="F497" t="str">
            <v/>
          </cell>
          <cell r="G497" t="str">
            <v/>
          </cell>
        </row>
        <row r="498">
          <cell r="B498">
            <v>735</v>
          </cell>
          <cell r="C498" t="str">
            <v>HARDIN ISD</v>
          </cell>
          <cell r="D498">
            <v>32.9</v>
          </cell>
          <cell r="E498">
            <v>282.02</v>
          </cell>
          <cell r="F498" t="str">
            <v/>
          </cell>
          <cell r="G498" t="str">
            <v/>
          </cell>
        </row>
        <row r="499">
          <cell r="B499">
            <v>468</v>
          </cell>
          <cell r="C499" t="str">
            <v>HARDINJEFFERSON ISD</v>
          </cell>
          <cell r="D499">
            <v>1115.53</v>
          </cell>
          <cell r="E499">
            <v>1913.3600000000001</v>
          </cell>
          <cell r="F499">
            <v>341.25000000000006</v>
          </cell>
          <cell r="G499">
            <v>230.00000000000003</v>
          </cell>
        </row>
        <row r="500">
          <cell r="B500">
            <v>508</v>
          </cell>
          <cell r="C500" t="str">
            <v>HARMONY PUBLIC - HOUSTON NORTH 00508</v>
          </cell>
          <cell r="D500">
            <v>10748.109999999997</v>
          </cell>
          <cell r="E500">
            <v>13766.950000000003</v>
          </cell>
          <cell r="F500">
            <v>5326.25</v>
          </cell>
          <cell r="G500">
            <v>6372.5</v>
          </cell>
        </row>
        <row r="501">
          <cell r="B501">
            <v>497</v>
          </cell>
          <cell r="C501" t="str">
            <v>HARMONY PUBLIC - HOUSTON SOUTH 00497</v>
          </cell>
          <cell r="D501">
            <v>4946.3</v>
          </cell>
          <cell r="E501">
            <v>1713.8000000000002</v>
          </cell>
          <cell r="F501">
            <v>5237.5</v>
          </cell>
          <cell r="G501">
            <v>4236.25</v>
          </cell>
        </row>
        <row r="502">
          <cell r="B502">
            <v>512</v>
          </cell>
          <cell r="C502" t="str">
            <v>HARMONY PUBLIC - HOUSTON WEST 00512</v>
          </cell>
          <cell r="D502">
            <v>6448.1800000000012</v>
          </cell>
          <cell r="E502">
            <v>6023.4199999999983</v>
          </cell>
          <cell r="F502">
            <v>2547.5</v>
          </cell>
          <cell r="G502">
            <v>2372.5</v>
          </cell>
        </row>
        <row r="503">
          <cell r="B503">
            <v>1113</v>
          </cell>
          <cell r="C503" t="str">
            <v>HEMPSTEAD ISD</v>
          </cell>
          <cell r="D503">
            <v>241.57000000000002</v>
          </cell>
          <cell r="E503">
            <v>507.64</v>
          </cell>
          <cell r="F503" t="str">
            <v/>
          </cell>
          <cell r="G503">
            <v>10</v>
          </cell>
        </row>
        <row r="504">
          <cell r="B504">
            <v>404</v>
          </cell>
          <cell r="C504" t="str">
            <v>HIGH ISLAND ISD</v>
          </cell>
          <cell r="D504">
            <v>333.84</v>
          </cell>
          <cell r="E504">
            <v>16.45</v>
          </cell>
          <cell r="F504">
            <v>122.5</v>
          </cell>
          <cell r="G504" t="str">
            <v/>
          </cell>
        </row>
        <row r="505">
          <cell r="B505">
            <v>407</v>
          </cell>
          <cell r="C505" t="str">
            <v>HITCHCOCK ISD</v>
          </cell>
          <cell r="D505">
            <v>1079.45</v>
          </cell>
          <cell r="E505">
            <v>842.86</v>
          </cell>
          <cell r="F505">
            <v>793.75</v>
          </cell>
          <cell r="G505">
            <v>595</v>
          </cell>
        </row>
        <row r="506">
          <cell r="B506">
            <v>7036</v>
          </cell>
          <cell r="C506" t="str">
            <v>HORIZON MONTESSORI PUBLIC SCHOOL</v>
          </cell>
          <cell r="D506" t="str">
            <v/>
          </cell>
          <cell r="E506" t="str">
            <v/>
          </cell>
          <cell r="F506" t="str">
            <v/>
          </cell>
          <cell r="G506" t="str">
            <v/>
          </cell>
        </row>
        <row r="507">
          <cell r="B507">
            <v>4012350</v>
          </cell>
          <cell r="C507" t="str">
            <v>HOUSTON CLASSICAL CHARTER SCHOOL</v>
          </cell>
          <cell r="D507" t="str">
            <v/>
          </cell>
          <cell r="E507" t="str">
            <v/>
          </cell>
          <cell r="F507" t="str">
            <v/>
          </cell>
          <cell r="G507" t="str">
            <v/>
          </cell>
        </row>
        <row r="508">
          <cell r="B508">
            <v>5003713</v>
          </cell>
          <cell r="C508" t="str">
            <v>HOUSTON FOOD BANK</v>
          </cell>
          <cell r="D508">
            <v>1321.72</v>
          </cell>
          <cell r="E508" t="str">
            <v/>
          </cell>
          <cell r="F508" t="str">
            <v/>
          </cell>
          <cell r="G508" t="str">
            <v/>
          </cell>
        </row>
        <row r="509">
          <cell r="B509">
            <v>488</v>
          </cell>
          <cell r="C509" t="str">
            <v>HOUSTON GATEWAY ACADEMY INC</v>
          </cell>
          <cell r="D509">
            <v>164.5</v>
          </cell>
          <cell r="E509">
            <v>164.5</v>
          </cell>
          <cell r="F509" t="str">
            <v/>
          </cell>
          <cell r="G509" t="str">
            <v/>
          </cell>
        </row>
        <row r="510">
          <cell r="B510">
            <v>532</v>
          </cell>
          <cell r="C510" t="str">
            <v>HUFFMAN ISD</v>
          </cell>
          <cell r="D510">
            <v>461.15</v>
          </cell>
          <cell r="E510">
            <v>461.15</v>
          </cell>
          <cell r="F510" t="str">
            <v/>
          </cell>
          <cell r="G510" t="str">
            <v/>
          </cell>
        </row>
        <row r="511">
          <cell r="B511">
            <v>736</v>
          </cell>
          <cell r="C511" t="str">
            <v>HULLDAISETTA ISD</v>
          </cell>
          <cell r="D511" t="str">
            <v/>
          </cell>
          <cell r="E511">
            <v>1213.19</v>
          </cell>
          <cell r="F511" t="str">
            <v/>
          </cell>
          <cell r="G511">
            <v>78.75</v>
          </cell>
        </row>
        <row r="512">
          <cell r="B512">
            <v>523</v>
          </cell>
          <cell r="C512" t="str">
            <v>HUMBLE ISD</v>
          </cell>
          <cell r="D512">
            <v>5034.01</v>
          </cell>
          <cell r="E512">
            <v>5483.13</v>
          </cell>
          <cell r="F512" t="str">
            <v/>
          </cell>
          <cell r="G512" t="str">
            <v/>
          </cell>
        </row>
        <row r="513">
          <cell r="B513">
            <v>1112</v>
          </cell>
          <cell r="C513" t="str">
            <v>HUNTSVILLE ISD</v>
          </cell>
          <cell r="D513">
            <v>816.08</v>
          </cell>
          <cell r="E513">
            <v>1986.0100000000002</v>
          </cell>
          <cell r="F513" t="str">
            <v/>
          </cell>
          <cell r="G513" t="str">
            <v/>
          </cell>
        </row>
        <row r="514">
          <cell r="B514">
            <v>6750</v>
          </cell>
          <cell r="C514" t="str">
            <v>IDEA ACADEMY HOUSTON FDP</v>
          </cell>
          <cell r="D514" t="str">
            <v/>
          </cell>
          <cell r="E514" t="str">
            <v/>
          </cell>
          <cell r="F514" t="str">
            <v/>
          </cell>
          <cell r="G514" t="str">
            <v/>
          </cell>
        </row>
        <row r="515">
          <cell r="B515">
            <v>639</v>
          </cell>
          <cell r="C515" t="str">
            <v>INDUSTRIAL ISD</v>
          </cell>
          <cell r="D515">
            <v>98.7</v>
          </cell>
          <cell r="E515">
            <v>281.40000000000003</v>
          </cell>
          <cell r="F515" t="str">
            <v/>
          </cell>
          <cell r="G515" t="str">
            <v/>
          </cell>
        </row>
        <row r="516">
          <cell r="B516">
            <v>445</v>
          </cell>
          <cell r="C516" t="str">
            <v>IOLA ISD</v>
          </cell>
          <cell r="D516">
            <v>65.8</v>
          </cell>
          <cell r="E516">
            <v>195.72</v>
          </cell>
          <cell r="F516" t="str">
            <v/>
          </cell>
          <cell r="G516" t="str">
            <v/>
          </cell>
        </row>
        <row r="517">
          <cell r="B517">
            <v>642</v>
          </cell>
          <cell r="C517" t="str">
            <v>JASPER ISD</v>
          </cell>
          <cell r="D517" t="str">
            <v/>
          </cell>
          <cell r="E517" t="str">
            <v/>
          </cell>
          <cell r="F517" t="str">
            <v/>
          </cell>
          <cell r="G517" t="str">
            <v/>
          </cell>
        </row>
        <row r="518">
          <cell r="B518">
            <v>524</v>
          </cell>
          <cell r="C518" t="str">
            <v>KATY ISD</v>
          </cell>
          <cell r="D518">
            <v>164.5</v>
          </cell>
          <cell r="E518">
            <v>164.5</v>
          </cell>
          <cell r="F518">
            <v>12.5</v>
          </cell>
          <cell r="G518">
            <v>12.5</v>
          </cell>
        </row>
        <row r="519">
          <cell r="B519">
            <v>643</v>
          </cell>
          <cell r="C519" t="str">
            <v>KIRBYVILLE ISD</v>
          </cell>
          <cell r="D519" t="str">
            <v/>
          </cell>
          <cell r="E519">
            <v>274.68</v>
          </cell>
          <cell r="F519" t="str">
            <v/>
          </cell>
          <cell r="G519" t="str">
            <v/>
          </cell>
        </row>
        <row r="520">
          <cell r="B520">
            <v>525</v>
          </cell>
          <cell r="C520" t="str">
            <v>KLEIN ISD</v>
          </cell>
          <cell r="D520">
            <v>164.5</v>
          </cell>
          <cell r="E520">
            <v>164.5</v>
          </cell>
          <cell r="F520" t="str">
            <v/>
          </cell>
          <cell r="G520" t="str">
            <v/>
          </cell>
        </row>
        <row r="521">
          <cell r="B521">
            <v>466</v>
          </cell>
          <cell r="C521" t="str">
            <v>KOUNTZE ISD</v>
          </cell>
          <cell r="D521">
            <v>146.61000000000001</v>
          </cell>
          <cell r="E521">
            <v>476.17</v>
          </cell>
          <cell r="F521" t="str">
            <v/>
          </cell>
          <cell r="G521" t="str">
            <v/>
          </cell>
        </row>
        <row r="522">
          <cell r="B522">
            <v>526</v>
          </cell>
          <cell r="C522" t="str">
            <v>LA PORTE ISD</v>
          </cell>
          <cell r="D522">
            <v>1095.19</v>
          </cell>
          <cell r="E522">
            <v>1259.69</v>
          </cell>
          <cell r="F522" t="str">
            <v/>
          </cell>
          <cell r="G522" t="str">
            <v/>
          </cell>
        </row>
        <row r="523">
          <cell r="B523">
            <v>384</v>
          </cell>
          <cell r="C523" t="str">
            <v>LAMAR CONSOLIDATED ISD</v>
          </cell>
          <cell r="D523">
            <v>356.77</v>
          </cell>
          <cell r="E523">
            <v>356.77</v>
          </cell>
          <cell r="F523" t="str">
            <v/>
          </cell>
          <cell r="G523" t="str">
            <v/>
          </cell>
        </row>
        <row r="524">
          <cell r="B524">
            <v>1383</v>
          </cell>
          <cell r="C524" t="str">
            <v>LEADERS OF TEXAS FOUNDATION INC</v>
          </cell>
          <cell r="D524" t="str">
            <v/>
          </cell>
          <cell r="E524" t="str">
            <v/>
          </cell>
          <cell r="F524" t="str">
            <v/>
          </cell>
          <cell r="G524" t="str">
            <v/>
          </cell>
        </row>
        <row r="525">
          <cell r="B525">
            <v>1659</v>
          </cell>
          <cell r="C525" t="str">
            <v>LEADERSHIP EDUCATION FOUNDATION</v>
          </cell>
          <cell r="D525" t="str">
            <v/>
          </cell>
          <cell r="E525" t="str">
            <v/>
          </cell>
          <cell r="F525">
            <v>0</v>
          </cell>
          <cell r="G525">
            <v>12.5</v>
          </cell>
        </row>
        <row r="526">
          <cell r="B526">
            <v>915</v>
          </cell>
          <cell r="C526" t="str">
            <v>LEGGETT ISD</v>
          </cell>
          <cell r="D526">
            <v>170.52</v>
          </cell>
          <cell r="E526">
            <v>170.52</v>
          </cell>
          <cell r="F526" t="str">
            <v/>
          </cell>
          <cell r="G526" t="str">
            <v/>
          </cell>
        </row>
        <row r="527">
          <cell r="B527">
            <v>737</v>
          </cell>
          <cell r="C527" t="str">
            <v>LIBERTY ISD</v>
          </cell>
          <cell r="D527">
            <v>98.7</v>
          </cell>
          <cell r="E527">
            <v>472.2</v>
          </cell>
          <cell r="F527" t="str">
            <v/>
          </cell>
          <cell r="G527" t="str">
            <v/>
          </cell>
        </row>
        <row r="528">
          <cell r="B528">
            <v>886</v>
          </cell>
          <cell r="C528" t="str">
            <v>LIT CYPRESSMRCEVILLE CONS ISD</v>
          </cell>
          <cell r="D528">
            <v>115.14999999999999</v>
          </cell>
          <cell r="E528">
            <v>1710.33</v>
          </cell>
          <cell r="F528" t="str">
            <v/>
          </cell>
          <cell r="G528" t="str">
            <v/>
          </cell>
        </row>
        <row r="529">
          <cell r="B529">
            <v>916</v>
          </cell>
          <cell r="C529" t="str">
            <v>LIVINGSTON ISD</v>
          </cell>
          <cell r="D529" t="str">
            <v/>
          </cell>
          <cell r="E529">
            <v>164.5</v>
          </cell>
          <cell r="F529" t="str">
            <v/>
          </cell>
          <cell r="G529" t="str">
            <v/>
          </cell>
        </row>
        <row r="530">
          <cell r="B530">
            <v>1129</v>
          </cell>
          <cell r="C530" t="str">
            <v>LOUISE ISD</v>
          </cell>
          <cell r="D530">
            <v>148.05000000000001</v>
          </cell>
          <cell r="E530">
            <v>613.21</v>
          </cell>
          <cell r="F530" t="str">
            <v/>
          </cell>
          <cell r="G530" t="str">
            <v/>
          </cell>
        </row>
        <row r="531">
          <cell r="B531">
            <v>469</v>
          </cell>
          <cell r="C531" t="str">
            <v>LUMBERTON ISD</v>
          </cell>
          <cell r="D531">
            <v>876.46999999999991</v>
          </cell>
          <cell r="E531">
            <v>1723.67</v>
          </cell>
          <cell r="F531">
            <v>28.750000000000004</v>
          </cell>
          <cell r="G531">
            <v>28.750000000000004</v>
          </cell>
        </row>
        <row r="532">
          <cell r="B532">
            <v>3871</v>
          </cell>
          <cell r="C532" t="str">
            <v>LUTHERAN SOC SERVKRAUSE CHLDRN RTCKATY FDP</v>
          </cell>
          <cell r="D532" t="str">
            <v/>
          </cell>
          <cell r="E532" t="str">
            <v/>
          </cell>
          <cell r="F532" t="str">
            <v/>
          </cell>
          <cell r="G532" t="str">
            <v/>
          </cell>
        </row>
        <row r="533">
          <cell r="B533">
            <v>763</v>
          </cell>
          <cell r="C533" t="str">
            <v>MADISONVILLE CONS ISD</v>
          </cell>
          <cell r="D533">
            <v>164.5</v>
          </cell>
          <cell r="E533">
            <v>164.5</v>
          </cell>
          <cell r="F533" t="str">
            <v/>
          </cell>
          <cell r="G533" t="str">
            <v/>
          </cell>
        </row>
        <row r="534">
          <cell r="B534">
            <v>833</v>
          </cell>
          <cell r="C534" t="str">
            <v>MAGNOLIA ISD</v>
          </cell>
          <cell r="D534">
            <v>148.44999999999999</v>
          </cell>
          <cell r="E534">
            <v>1966.71</v>
          </cell>
          <cell r="F534" t="str">
            <v/>
          </cell>
          <cell r="G534" t="str">
            <v/>
          </cell>
        </row>
        <row r="535">
          <cell r="B535">
            <v>771</v>
          </cell>
          <cell r="C535" t="str">
            <v>MATAGORDA ISD</v>
          </cell>
          <cell r="D535">
            <v>133.98000000000002</v>
          </cell>
          <cell r="E535">
            <v>316.39</v>
          </cell>
          <cell r="F535">
            <v>3.75</v>
          </cell>
          <cell r="G535">
            <v>15</v>
          </cell>
        </row>
        <row r="536">
          <cell r="B536">
            <v>505</v>
          </cell>
          <cell r="C536" t="str">
            <v>MEYERPARK ELEMENTARY</v>
          </cell>
          <cell r="D536">
            <v>312.44</v>
          </cell>
          <cell r="E536">
            <v>312.24</v>
          </cell>
          <cell r="F536" t="str">
            <v/>
          </cell>
          <cell r="G536" t="str">
            <v/>
          </cell>
        </row>
        <row r="537">
          <cell r="B537">
            <v>831</v>
          </cell>
          <cell r="C537" t="str">
            <v>MONTGOMERY ISD</v>
          </cell>
          <cell r="D537">
            <v>-100.48</v>
          </cell>
          <cell r="E537" t="str">
            <v/>
          </cell>
          <cell r="F537" t="str">
            <v/>
          </cell>
          <cell r="G537" t="str">
            <v/>
          </cell>
        </row>
        <row r="538">
          <cell r="B538">
            <v>446</v>
          </cell>
          <cell r="C538" t="str">
            <v>NAVASOTA ISD</v>
          </cell>
          <cell r="D538">
            <v>630.9</v>
          </cell>
          <cell r="E538">
            <v>1302.1500000000001</v>
          </cell>
          <cell r="F538" t="str">
            <v/>
          </cell>
          <cell r="G538" t="str">
            <v/>
          </cell>
        </row>
        <row r="539">
          <cell r="B539">
            <v>651</v>
          </cell>
          <cell r="C539" t="str">
            <v>NEDERLAND ISD</v>
          </cell>
          <cell r="D539" t="str">
            <v/>
          </cell>
          <cell r="E539">
            <v>449.12</v>
          </cell>
          <cell r="F539" t="str">
            <v/>
          </cell>
          <cell r="G539" t="str">
            <v/>
          </cell>
        </row>
        <row r="540">
          <cell r="B540">
            <v>385</v>
          </cell>
          <cell r="C540" t="str">
            <v>NEEDVILLE ISD</v>
          </cell>
          <cell r="D540" t="str">
            <v/>
          </cell>
          <cell r="E540">
            <v>742.27</v>
          </cell>
          <cell r="F540" t="str">
            <v/>
          </cell>
          <cell r="G540" t="str">
            <v/>
          </cell>
        </row>
        <row r="541">
          <cell r="B541">
            <v>835</v>
          </cell>
          <cell r="C541" t="str">
            <v>NEW CANEY ISD</v>
          </cell>
          <cell r="D541" t="str">
            <v/>
          </cell>
          <cell r="E541">
            <v>164.5</v>
          </cell>
          <cell r="F541" t="str">
            <v/>
          </cell>
          <cell r="G541" t="str">
            <v/>
          </cell>
        </row>
        <row r="542">
          <cell r="B542">
            <v>1111</v>
          </cell>
          <cell r="C542" t="str">
            <v>NEW WAVERLY ISD</v>
          </cell>
          <cell r="D542">
            <v>376.76</v>
          </cell>
          <cell r="E542">
            <v>376.76</v>
          </cell>
          <cell r="F542">
            <v>435</v>
          </cell>
          <cell r="G542">
            <v>451.25</v>
          </cell>
        </row>
        <row r="543">
          <cell r="B543">
            <v>858</v>
          </cell>
          <cell r="C543" t="str">
            <v>NEWTON ISD</v>
          </cell>
          <cell r="D543">
            <v>459.32</v>
          </cell>
          <cell r="E543">
            <v>1067.74</v>
          </cell>
          <cell r="F543" t="str">
            <v/>
          </cell>
          <cell r="G543" t="str">
            <v/>
          </cell>
        </row>
        <row r="544">
          <cell r="B544">
            <v>729</v>
          </cell>
          <cell r="C544" t="str">
            <v>NORMANGEE ISD</v>
          </cell>
          <cell r="D544">
            <v>164.5</v>
          </cell>
          <cell r="E544">
            <v>164.5</v>
          </cell>
          <cell r="F544" t="str">
            <v/>
          </cell>
          <cell r="G544" t="str">
            <v/>
          </cell>
        </row>
        <row r="545">
          <cell r="B545">
            <v>764</v>
          </cell>
          <cell r="C545" t="str">
            <v>NORTH ZULCH ISD</v>
          </cell>
          <cell r="D545">
            <v>115.14999999999999</v>
          </cell>
          <cell r="E545">
            <v>256.33000000000004</v>
          </cell>
          <cell r="F545" t="str">
            <v/>
          </cell>
          <cell r="G545" t="str">
            <v/>
          </cell>
        </row>
        <row r="546">
          <cell r="B546">
            <v>5001251</v>
          </cell>
          <cell r="C546" t="str">
            <v>NORTHEAST ISD</v>
          </cell>
          <cell r="D546" t="str">
            <v/>
          </cell>
          <cell r="E546" t="str">
            <v/>
          </cell>
          <cell r="F546" t="str">
            <v/>
          </cell>
          <cell r="G546" t="str">
            <v/>
          </cell>
        </row>
        <row r="547">
          <cell r="B547">
            <v>400</v>
          </cell>
          <cell r="C547" t="str">
            <v>ODYSSEY 2020 ACADEMY INC</v>
          </cell>
          <cell r="D547">
            <v>930.31999999999994</v>
          </cell>
          <cell r="E547">
            <v>2533.98</v>
          </cell>
          <cell r="F547" t="str">
            <v/>
          </cell>
          <cell r="G547">
            <v>56.249999999999993</v>
          </cell>
        </row>
        <row r="548">
          <cell r="B548">
            <v>917</v>
          </cell>
          <cell r="C548" t="str">
            <v>ONALASKA ISD</v>
          </cell>
          <cell r="D548">
            <v>1129.0800000000002</v>
          </cell>
          <cell r="E548">
            <v>3647.8599999999997</v>
          </cell>
          <cell r="F548" t="str">
            <v/>
          </cell>
          <cell r="G548">
            <v>78.75</v>
          </cell>
        </row>
        <row r="549">
          <cell r="B549">
            <v>883</v>
          </cell>
          <cell r="C549" t="str">
            <v>ORANGEFIELD ISD</v>
          </cell>
          <cell r="D549">
            <v>192.26999999999998</v>
          </cell>
          <cell r="E549">
            <v>1371.21</v>
          </cell>
          <cell r="F549" t="str">
            <v/>
          </cell>
          <cell r="G549">
            <v>3.75</v>
          </cell>
        </row>
        <row r="550">
          <cell r="B550">
            <v>772</v>
          </cell>
          <cell r="C550" t="str">
            <v>PALACIOS ISD</v>
          </cell>
          <cell r="D550" t="str">
            <v/>
          </cell>
          <cell r="E550">
            <v>417.03999999999996</v>
          </cell>
          <cell r="F550" t="str">
            <v/>
          </cell>
          <cell r="G550" t="str">
            <v/>
          </cell>
        </row>
        <row r="551">
          <cell r="B551">
            <v>527</v>
          </cell>
          <cell r="C551" t="str">
            <v>PASADENA ISD</v>
          </cell>
          <cell r="D551">
            <v>146.16</v>
          </cell>
          <cell r="E551">
            <v>3693.05</v>
          </cell>
          <cell r="F551" t="str">
            <v/>
          </cell>
          <cell r="G551" t="str">
            <v/>
          </cell>
        </row>
        <row r="552">
          <cell r="B552">
            <v>118</v>
          </cell>
          <cell r="C552" t="str">
            <v>PEARLAND ISD</v>
          </cell>
          <cell r="D552" t="str">
            <v/>
          </cell>
          <cell r="E552" t="str">
            <v/>
          </cell>
          <cell r="F552" t="str">
            <v/>
          </cell>
          <cell r="G552" t="str">
            <v/>
          </cell>
        </row>
        <row r="553">
          <cell r="B553">
            <v>652</v>
          </cell>
          <cell r="C553" t="str">
            <v>PORT ARTHUR ISD</v>
          </cell>
          <cell r="D553">
            <v>2572.9999999999995</v>
          </cell>
          <cell r="E553">
            <v>2735.9</v>
          </cell>
          <cell r="F553" t="str">
            <v/>
          </cell>
          <cell r="G553">
            <v>136.25</v>
          </cell>
        </row>
        <row r="554">
          <cell r="B554">
            <v>653</v>
          </cell>
          <cell r="C554" t="str">
            <v>PORT NECHESGROVES ISD</v>
          </cell>
          <cell r="D554" t="str">
            <v/>
          </cell>
          <cell r="E554">
            <v>1002.39</v>
          </cell>
          <cell r="F554" t="str">
            <v/>
          </cell>
          <cell r="G554" t="str">
            <v/>
          </cell>
        </row>
        <row r="555">
          <cell r="B555">
            <v>212</v>
          </cell>
          <cell r="C555" t="str">
            <v>RICE CONS ISD</v>
          </cell>
          <cell r="D555">
            <v>706.67999999999984</v>
          </cell>
          <cell r="E555">
            <v>1382.22</v>
          </cell>
          <cell r="F555">
            <v>81.25</v>
          </cell>
          <cell r="G555">
            <v>158.75</v>
          </cell>
        </row>
        <row r="556">
          <cell r="B556">
            <v>447</v>
          </cell>
          <cell r="C556" t="str">
            <v>RICHARDS ISD</v>
          </cell>
          <cell r="D556">
            <v>170.52</v>
          </cell>
          <cell r="E556">
            <v>170.52</v>
          </cell>
          <cell r="F556">
            <v>2.5</v>
          </cell>
          <cell r="G556">
            <v>3.75</v>
          </cell>
        </row>
        <row r="557">
          <cell r="B557">
            <v>1115</v>
          </cell>
          <cell r="C557" t="str">
            <v>ROYAL ISD</v>
          </cell>
          <cell r="D557">
            <v>2587.91</v>
          </cell>
          <cell r="E557">
            <v>3943.9300000000003</v>
          </cell>
          <cell r="F557">
            <v>450</v>
          </cell>
          <cell r="G557">
            <v>791.25</v>
          </cell>
        </row>
        <row r="558">
          <cell r="B558">
            <v>655</v>
          </cell>
          <cell r="C558" t="str">
            <v>SABINE PASS ISD</v>
          </cell>
          <cell r="D558">
            <v>132</v>
          </cell>
          <cell r="E558">
            <v>284.83</v>
          </cell>
          <cell r="F558">
            <v>5</v>
          </cell>
          <cell r="G558">
            <v>5</v>
          </cell>
        </row>
        <row r="559">
          <cell r="B559">
            <v>408</v>
          </cell>
          <cell r="C559" t="str">
            <v>SANTA FE ISD</v>
          </cell>
          <cell r="D559">
            <v>269.40000000000003</v>
          </cell>
          <cell r="E559">
            <v>535.36</v>
          </cell>
          <cell r="F559" t="str">
            <v/>
          </cell>
          <cell r="G559" t="str">
            <v/>
          </cell>
        </row>
        <row r="560">
          <cell r="B560">
            <v>27</v>
          </cell>
          <cell r="C560" t="str">
            <v>SEALY ISD</v>
          </cell>
          <cell r="D560">
            <v>1882.19</v>
          </cell>
          <cell r="E560">
            <v>915.02</v>
          </cell>
          <cell r="F560">
            <v>320</v>
          </cell>
          <cell r="G560">
            <v>286.25</v>
          </cell>
        </row>
        <row r="561">
          <cell r="B561">
            <v>472</v>
          </cell>
          <cell r="C561" t="str">
            <v>SER NINOS SCHOOL</v>
          </cell>
          <cell r="D561" t="str">
            <v/>
          </cell>
          <cell r="E561" t="str">
            <v/>
          </cell>
          <cell r="F561" t="str">
            <v/>
          </cell>
          <cell r="G561" t="str">
            <v/>
          </cell>
        </row>
        <row r="562">
          <cell r="B562">
            <v>531</v>
          </cell>
          <cell r="C562" t="str">
            <v>SHELDON ISD</v>
          </cell>
          <cell r="D562">
            <v>164.5</v>
          </cell>
          <cell r="E562" t="str">
            <v/>
          </cell>
          <cell r="F562">
            <v>12.5</v>
          </cell>
          <cell r="G562" t="str">
            <v/>
          </cell>
        </row>
        <row r="563">
          <cell r="B563">
            <v>963</v>
          </cell>
          <cell r="C563" t="str">
            <v>SHEPHERD ISD</v>
          </cell>
          <cell r="D563">
            <v>2214.64</v>
          </cell>
          <cell r="E563">
            <v>2214.6400000000003</v>
          </cell>
          <cell r="F563">
            <v>98.749999999999986</v>
          </cell>
          <cell r="G563">
            <v>225.7</v>
          </cell>
        </row>
        <row r="564">
          <cell r="B564">
            <v>467</v>
          </cell>
          <cell r="C564" t="str">
            <v>SILSBEE ISD</v>
          </cell>
          <cell r="D564">
            <v>215.52</v>
          </cell>
          <cell r="E564" t="str">
            <v/>
          </cell>
          <cell r="F564">
            <v>50</v>
          </cell>
          <cell r="G564">
            <v>62.499999999999993</v>
          </cell>
        </row>
        <row r="565">
          <cell r="B565">
            <v>139</v>
          </cell>
          <cell r="C565" t="str">
            <v>SNOOK ISD</v>
          </cell>
          <cell r="D565" t="str">
            <v/>
          </cell>
          <cell r="E565">
            <v>205.04</v>
          </cell>
          <cell r="F565" t="str">
            <v/>
          </cell>
          <cell r="G565" t="str">
            <v/>
          </cell>
        </row>
        <row r="566">
          <cell r="B566">
            <v>138</v>
          </cell>
          <cell r="C566" t="str">
            <v>SOMERVILLE ISD</v>
          </cell>
          <cell r="D566" t="str">
            <v/>
          </cell>
          <cell r="E566" t="str">
            <v/>
          </cell>
          <cell r="F566" t="str">
            <v/>
          </cell>
          <cell r="G566" t="str">
            <v/>
          </cell>
        </row>
        <row r="567">
          <cell r="B567">
            <v>5002161</v>
          </cell>
          <cell r="C567" t="str">
            <v>SOUTHEAST TEXAS FOOD BANK</v>
          </cell>
          <cell r="D567" t="str">
            <v/>
          </cell>
          <cell r="E567" t="str">
            <v/>
          </cell>
          <cell r="F567" t="str">
            <v/>
          </cell>
          <cell r="G567" t="str">
            <v/>
          </cell>
        </row>
        <row r="568">
          <cell r="B568">
            <v>3867</v>
          </cell>
          <cell r="C568" t="str">
            <v>SOUTHWEST KEY PROGRAMHOUSTON 2 FDP</v>
          </cell>
          <cell r="D568" t="str">
            <v/>
          </cell>
          <cell r="E568" t="str">
            <v/>
          </cell>
          <cell r="F568" t="str">
            <v/>
          </cell>
          <cell r="G568" t="str">
            <v/>
          </cell>
        </row>
        <row r="569">
          <cell r="B569">
            <v>494</v>
          </cell>
          <cell r="C569" t="str">
            <v>SOUTHWEST SCHOOLS</v>
          </cell>
          <cell r="D569">
            <v>0</v>
          </cell>
          <cell r="E569" t="str">
            <v/>
          </cell>
          <cell r="F569" t="str">
            <v/>
          </cell>
          <cell r="G569" t="str">
            <v/>
          </cell>
        </row>
        <row r="570">
          <cell r="B570">
            <v>834</v>
          </cell>
          <cell r="C570" t="str">
            <v>SPLENDORA ISD</v>
          </cell>
          <cell r="D570">
            <v>1113.56</v>
          </cell>
          <cell r="E570">
            <v>1646.8899999999999</v>
          </cell>
          <cell r="F570" t="str">
            <v/>
          </cell>
          <cell r="G570" t="str">
            <v/>
          </cell>
        </row>
        <row r="571">
          <cell r="B571">
            <v>529</v>
          </cell>
          <cell r="C571" t="str">
            <v>SPRING BRANCH ISD</v>
          </cell>
          <cell r="D571" t="str">
            <v/>
          </cell>
          <cell r="E571" t="str">
            <v/>
          </cell>
          <cell r="F571">
            <v>0</v>
          </cell>
          <cell r="G571" t="str">
            <v/>
          </cell>
        </row>
        <row r="572">
          <cell r="B572">
            <v>528</v>
          </cell>
          <cell r="C572" t="str">
            <v>SPRING ISD</v>
          </cell>
          <cell r="D572" t="str">
            <v/>
          </cell>
          <cell r="E572">
            <v>1656.7599999999998</v>
          </cell>
          <cell r="F572" t="str">
            <v/>
          </cell>
          <cell r="G572" t="str">
            <v/>
          </cell>
        </row>
        <row r="573">
          <cell r="B573">
            <v>1082</v>
          </cell>
          <cell r="C573" t="str">
            <v>SPURGER ISD</v>
          </cell>
          <cell r="D573" t="str">
            <v/>
          </cell>
          <cell r="E573" t="str">
            <v/>
          </cell>
          <cell r="F573" t="str">
            <v/>
          </cell>
          <cell r="G573">
            <v>8.75</v>
          </cell>
        </row>
        <row r="574">
          <cell r="B574">
            <v>1263</v>
          </cell>
          <cell r="C574" t="str">
            <v>ST ANTHONYS SCHOOL</v>
          </cell>
          <cell r="D574" t="str">
            <v/>
          </cell>
          <cell r="E574" t="str">
            <v/>
          </cell>
          <cell r="F574">
            <v>37.5</v>
          </cell>
          <cell r="G574" t="str">
            <v/>
          </cell>
        </row>
        <row r="575">
          <cell r="B575">
            <v>388</v>
          </cell>
          <cell r="C575" t="str">
            <v>STAFFORD MSD</v>
          </cell>
          <cell r="D575">
            <v>1115.18</v>
          </cell>
          <cell r="E575">
            <v>1692.5</v>
          </cell>
          <cell r="F575" t="str">
            <v/>
          </cell>
          <cell r="G575" t="str">
            <v/>
          </cell>
        </row>
        <row r="576">
          <cell r="B576">
            <v>116</v>
          </cell>
          <cell r="C576" t="str">
            <v>SWEENY ISD</v>
          </cell>
          <cell r="D576" t="str">
            <v/>
          </cell>
          <cell r="E576">
            <v>164.5</v>
          </cell>
          <cell r="F576" t="str">
            <v/>
          </cell>
          <cell r="G576" t="str">
            <v/>
          </cell>
        </row>
        <row r="577">
          <cell r="B577">
            <v>738</v>
          </cell>
          <cell r="C577" t="str">
            <v>TARKINGTON ISD</v>
          </cell>
          <cell r="D577" t="str">
            <v/>
          </cell>
          <cell r="E577">
            <v>164.5</v>
          </cell>
          <cell r="F577" t="str">
            <v/>
          </cell>
          <cell r="G577" t="str">
            <v/>
          </cell>
        </row>
        <row r="578">
          <cell r="B578">
            <v>476</v>
          </cell>
          <cell r="C578" t="str">
            <v>TEJANO CENTER FOR COMMUNITY CONCERNS INC</v>
          </cell>
          <cell r="D578" t="str">
            <v/>
          </cell>
          <cell r="E578" t="str">
            <v/>
          </cell>
          <cell r="F578" t="str">
            <v/>
          </cell>
          <cell r="G578" t="str">
            <v/>
          </cell>
        </row>
        <row r="579">
          <cell r="B579">
            <v>7004</v>
          </cell>
          <cell r="C579" t="str">
            <v>TEKOA CHARTER SCHOOL INC</v>
          </cell>
          <cell r="D579" t="str">
            <v/>
          </cell>
          <cell r="E579">
            <v>112.19999999999999</v>
          </cell>
          <cell r="F579" t="str">
            <v/>
          </cell>
          <cell r="G579">
            <v>5</v>
          </cell>
        </row>
        <row r="580">
          <cell r="B580">
            <v>1387</v>
          </cell>
          <cell r="C580" t="str">
            <v>TEXAS CHALLENGE ACADEMY</v>
          </cell>
          <cell r="D580">
            <v>600.28</v>
          </cell>
          <cell r="E580">
            <v>746.44</v>
          </cell>
          <cell r="F580">
            <v>152.5</v>
          </cell>
          <cell r="G580">
            <v>241.25</v>
          </cell>
        </row>
        <row r="581">
          <cell r="B581">
            <v>5492</v>
          </cell>
          <cell r="C581" t="str">
            <v>TEXAS CHALLENGE ACADEMYEAST FDP</v>
          </cell>
          <cell r="D581" t="str">
            <v/>
          </cell>
          <cell r="E581" t="str">
            <v/>
          </cell>
          <cell r="F581" t="str">
            <v/>
          </cell>
          <cell r="G581" t="str">
            <v/>
          </cell>
        </row>
        <row r="582">
          <cell r="B582">
            <v>406</v>
          </cell>
          <cell r="C582" t="str">
            <v>TEXAS CITY ISD</v>
          </cell>
          <cell r="D582" t="str">
            <v/>
          </cell>
          <cell r="E582" t="str">
            <v/>
          </cell>
          <cell r="F582">
            <v>0</v>
          </cell>
          <cell r="G582" t="str">
            <v/>
          </cell>
        </row>
        <row r="583">
          <cell r="B583">
            <v>1033</v>
          </cell>
          <cell r="C583" t="str">
            <v>TEXAS COLLEGE PREPARATORY ACADEMIES</v>
          </cell>
          <cell r="D583">
            <v>1334.55</v>
          </cell>
          <cell r="E583">
            <v>4233.3499999999995</v>
          </cell>
          <cell r="F583" t="str">
            <v/>
          </cell>
          <cell r="G583">
            <v>8.75</v>
          </cell>
        </row>
        <row r="584">
          <cell r="B584">
            <v>829</v>
          </cell>
          <cell r="C584" t="str">
            <v>TEXAS SERENITY ACADEMY CONROETX</v>
          </cell>
          <cell r="D584" t="str">
            <v/>
          </cell>
          <cell r="E584" t="str">
            <v/>
          </cell>
          <cell r="F584" t="str">
            <v/>
          </cell>
          <cell r="G584" t="str">
            <v/>
          </cell>
        </row>
        <row r="585">
          <cell r="B585">
            <v>5385</v>
          </cell>
          <cell r="C585" t="str">
            <v>THE BETA FOUNDATION</v>
          </cell>
          <cell r="D585">
            <v>439.79999999999995</v>
          </cell>
          <cell r="E585">
            <v>439.79999999999995</v>
          </cell>
          <cell r="F585">
            <v>48.75</v>
          </cell>
          <cell r="G585">
            <v>58.75</v>
          </cell>
        </row>
        <row r="586">
          <cell r="B586">
            <v>120</v>
          </cell>
          <cell r="C586" t="str">
            <v>THE BRAZOS SCH INQ AND CREATIVITY</v>
          </cell>
          <cell r="D586" t="str">
            <v/>
          </cell>
          <cell r="E586" t="str">
            <v/>
          </cell>
          <cell r="F586">
            <v>0</v>
          </cell>
          <cell r="G586" t="str">
            <v/>
          </cell>
        </row>
        <row r="587">
          <cell r="B587">
            <v>1222</v>
          </cell>
          <cell r="C587" t="str">
            <v>THE CHINQUAPIN SCHOOL</v>
          </cell>
          <cell r="D587" t="str">
            <v/>
          </cell>
          <cell r="E587" t="str">
            <v/>
          </cell>
          <cell r="F587" t="str">
            <v/>
          </cell>
          <cell r="G587" t="str">
            <v/>
          </cell>
        </row>
        <row r="588">
          <cell r="B588">
            <v>1239</v>
          </cell>
          <cell r="C588" t="str">
            <v>THE DEVEREUX FOUNDATION</v>
          </cell>
          <cell r="D588" t="str">
            <v/>
          </cell>
          <cell r="E588" t="str">
            <v/>
          </cell>
          <cell r="F588" t="str">
            <v/>
          </cell>
          <cell r="G588" t="str">
            <v/>
          </cell>
        </row>
        <row r="589">
          <cell r="B589">
            <v>1187</v>
          </cell>
          <cell r="C589" t="str">
            <v>THE HUGHEN CENTER INC</v>
          </cell>
          <cell r="D589">
            <v>526.79999999999995</v>
          </cell>
          <cell r="E589">
            <v>526.79999999999995</v>
          </cell>
          <cell r="F589">
            <v>163.75</v>
          </cell>
          <cell r="G589">
            <v>120</v>
          </cell>
        </row>
        <row r="590">
          <cell r="B590">
            <v>511</v>
          </cell>
          <cell r="C590" t="str">
            <v>THE RHODES SCHOOL</v>
          </cell>
          <cell r="D590" t="str">
            <v/>
          </cell>
          <cell r="E590">
            <v>858.02</v>
          </cell>
          <cell r="F590" t="str">
            <v/>
          </cell>
          <cell r="G590">
            <v>13.75</v>
          </cell>
        </row>
        <row r="591">
          <cell r="B591">
            <v>770</v>
          </cell>
          <cell r="C591" t="str">
            <v>TIDEHAVEN ISD</v>
          </cell>
          <cell r="D591">
            <v>124.89</v>
          </cell>
          <cell r="E591">
            <v>371.84</v>
          </cell>
          <cell r="F591">
            <v>8.75</v>
          </cell>
          <cell r="G591">
            <v>8.75</v>
          </cell>
        </row>
        <row r="592">
          <cell r="B592">
            <v>7114</v>
          </cell>
          <cell r="C592" t="str">
            <v>TJJD KARYN'S HOUSE FDP</v>
          </cell>
          <cell r="D592" t="str">
            <v/>
          </cell>
          <cell r="E592" t="str">
            <v/>
          </cell>
          <cell r="F592" t="str">
            <v/>
          </cell>
          <cell r="G592" t="str">
            <v/>
          </cell>
        </row>
        <row r="593">
          <cell r="B593">
            <v>1338</v>
          </cell>
          <cell r="C593" t="str">
            <v>TODAYS HARBOR FOR CHILDREN</v>
          </cell>
          <cell r="D593" t="str">
            <v/>
          </cell>
          <cell r="E593" t="str">
            <v/>
          </cell>
          <cell r="F593" t="str">
            <v/>
          </cell>
          <cell r="G593" t="str">
            <v/>
          </cell>
        </row>
        <row r="594">
          <cell r="B594">
            <v>530</v>
          </cell>
          <cell r="C594" t="str">
            <v>TOMBALL ISD</v>
          </cell>
          <cell r="D594">
            <v>16.45</v>
          </cell>
          <cell r="E594">
            <v>2794.5899999999992</v>
          </cell>
          <cell r="F594" t="str">
            <v/>
          </cell>
          <cell r="G594" t="str">
            <v/>
          </cell>
        </row>
        <row r="595">
          <cell r="B595">
            <v>1076</v>
          </cell>
          <cell r="C595" t="str">
            <v>TRINITY ISD</v>
          </cell>
          <cell r="D595">
            <v>164.5</v>
          </cell>
          <cell r="E595">
            <v>184.5</v>
          </cell>
          <cell r="F595" t="str">
            <v/>
          </cell>
          <cell r="G595" t="str">
            <v/>
          </cell>
        </row>
        <row r="596">
          <cell r="B596">
            <v>495</v>
          </cell>
          <cell r="C596" t="str">
            <v>TWO DIMENSIONS PREPARATORY ACADEMY</v>
          </cell>
          <cell r="D596">
            <v>49.35</v>
          </cell>
          <cell r="E596">
            <v>745.05</v>
          </cell>
          <cell r="F596">
            <v>1.25</v>
          </cell>
          <cell r="G596">
            <v>6.25</v>
          </cell>
        </row>
        <row r="597">
          <cell r="B597">
            <v>773</v>
          </cell>
          <cell r="C597" t="str">
            <v>VAN VLECK ISD</v>
          </cell>
          <cell r="D597">
            <v>182.41</v>
          </cell>
          <cell r="E597">
            <v>591.43000000000006</v>
          </cell>
          <cell r="F597" t="str">
            <v/>
          </cell>
          <cell r="G597" t="str">
            <v/>
          </cell>
        </row>
        <row r="598">
          <cell r="B598">
            <v>482</v>
          </cell>
          <cell r="C598" t="str">
            <v>VARNETT SCHOOLS INC THE</v>
          </cell>
          <cell r="D598">
            <v>213.85</v>
          </cell>
          <cell r="E598">
            <v>213.85</v>
          </cell>
          <cell r="F598">
            <v>8.75</v>
          </cell>
          <cell r="G598">
            <v>8.75</v>
          </cell>
        </row>
        <row r="599">
          <cell r="B599">
            <v>885</v>
          </cell>
          <cell r="C599" t="str">
            <v>VIDOR ISD</v>
          </cell>
          <cell r="D599">
            <v>294.89999999999998</v>
          </cell>
          <cell r="E599">
            <v>294.89999999999998</v>
          </cell>
          <cell r="F599">
            <v>67.5</v>
          </cell>
          <cell r="G599">
            <v>113.75</v>
          </cell>
        </row>
        <row r="600">
          <cell r="B600">
            <v>1114</v>
          </cell>
          <cell r="C600" t="str">
            <v>WALLER ISD</v>
          </cell>
          <cell r="D600">
            <v>2153.9699999999998</v>
          </cell>
          <cell r="E600">
            <v>3997.79</v>
          </cell>
          <cell r="F600">
            <v>5</v>
          </cell>
          <cell r="G600">
            <v>5</v>
          </cell>
        </row>
        <row r="601">
          <cell r="B601">
            <v>1081</v>
          </cell>
          <cell r="C601" t="str">
            <v>WARREN ISD</v>
          </cell>
          <cell r="D601">
            <v>345.27000000000004</v>
          </cell>
          <cell r="E601">
            <v>1151.02</v>
          </cell>
          <cell r="F601">
            <v>1.25</v>
          </cell>
          <cell r="G601">
            <v>1.25</v>
          </cell>
        </row>
        <row r="602">
          <cell r="B602">
            <v>213</v>
          </cell>
          <cell r="C602" t="str">
            <v>WEIMAR ISD</v>
          </cell>
          <cell r="D602">
            <v>65.8</v>
          </cell>
          <cell r="E602">
            <v>653.4799999999999</v>
          </cell>
          <cell r="F602" t="str">
            <v/>
          </cell>
          <cell r="G602" t="str">
            <v/>
          </cell>
        </row>
        <row r="603">
          <cell r="B603">
            <v>470</v>
          </cell>
          <cell r="C603" t="str">
            <v>WEST HARDIN COUNTY CONS I</v>
          </cell>
          <cell r="D603" t="str">
            <v/>
          </cell>
          <cell r="E603">
            <v>299.08</v>
          </cell>
          <cell r="F603" t="str">
            <v/>
          </cell>
          <cell r="G603" t="str">
            <v/>
          </cell>
        </row>
        <row r="604">
          <cell r="B604">
            <v>884</v>
          </cell>
          <cell r="C604" t="str">
            <v>WEST ORANGECOVE CONS ISD</v>
          </cell>
          <cell r="D604" t="str">
            <v/>
          </cell>
          <cell r="E604">
            <v>164.5</v>
          </cell>
          <cell r="F604" t="str">
            <v/>
          </cell>
          <cell r="G604" t="str">
            <v/>
          </cell>
        </row>
        <row r="605">
          <cell r="B605">
            <v>1128</v>
          </cell>
          <cell r="C605" t="str">
            <v>WHARTON ISD</v>
          </cell>
          <cell r="D605" t="str">
            <v/>
          </cell>
          <cell r="E605">
            <v>509.27000000000004</v>
          </cell>
          <cell r="F605" t="str">
            <v/>
          </cell>
          <cell r="G605" t="str">
            <v/>
          </cell>
        </row>
        <row r="606">
          <cell r="B606">
            <v>832</v>
          </cell>
          <cell r="C606" t="str">
            <v>WILLIS ISD</v>
          </cell>
          <cell r="D606">
            <v>543.6</v>
          </cell>
          <cell r="E606">
            <v>543.6</v>
          </cell>
          <cell r="F606" t="str">
            <v/>
          </cell>
          <cell r="G606" t="str">
            <v/>
          </cell>
        </row>
        <row r="607">
          <cell r="B607">
            <v>498</v>
          </cell>
          <cell r="C607" t="str">
            <v>WONDERLAND EDUCATIONAL ESTATE ASSOCIATION INC</v>
          </cell>
          <cell r="D607">
            <v>1032.0800000000002</v>
          </cell>
          <cell r="E607" t="str">
            <v/>
          </cell>
          <cell r="F607">
            <v>278.75</v>
          </cell>
          <cell r="G607">
            <v>436.25</v>
          </cell>
        </row>
        <row r="608">
          <cell r="B608">
            <v>1080</v>
          </cell>
          <cell r="C608" t="str">
            <v>WOODVILLE ISD</v>
          </cell>
          <cell r="D608" t="str">
            <v/>
          </cell>
          <cell r="E608">
            <v>942.81999999999994</v>
          </cell>
          <cell r="F608" t="str">
            <v/>
          </cell>
          <cell r="G608" t="str">
            <v/>
          </cell>
        </row>
        <row r="609">
          <cell r="B609">
            <v>6362</v>
          </cell>
          <cell r="C609" t="str">
            <v>YELLOWSTONE ACADEMY</v>
          </cell>
          <cell r="D609" t="str">
            <v/>
          </cell>
          <cell r="E609" t="str">
            <v/>
          </cell>
          <cell r="F609" t="str">
            <v/>
          </cell>
          <cell r="G609" t="str">
            <v/>
          </cell>
        </row>
        <row r="610">
          <cell r="B610">
            <v>6376</v>
          </cell>
          <cell r="C610" t="str">
            <v>YELLOWSTONE EDUCATION FOUNDATION</v>
          </cell>
          <cell r="D610" t="str">
            <v/>
          </cell>
          <cell r="E610" t="str">
            <v/>
          </cell>
          <cell r="F610" t="str">
            <v/>
          </cell>
          <cell r="G610" t="str">
            <v/>
          </cell>
        </row>
        <row r="611">
          <cell r="B611">
            <v>496</v>
          </cell>
          <cell r="C611" t="str">
            <v>YES PREP PUBLIC SCHOOLS INC</v>
          </cell>
          <cell r="D611">
            <v>6085.9400000000005</v>
          </cell>
          <cell r="E611">
            <v>9109.4399999999987</v>
          </cell>
          <cell r="F611">
            <v>482.5</v>
          </cell>
          <cell r="G611">
            <v>482.5</v>
          </cell>
        </row>
        <row r="612">
          <cell r="B612">
            <v>866</v>
          </cell>
          <cell r="C612" t="str">
            <v>AGUA DULCE ISD</v>
          </cell>
          <cell r="D612" t="str">
            <v/>
          </cell>
          <cell r="E612">
            <v>643.56000000000006</v>
          </cell>
          <cell r="F612" t="str">
            <v/>
          </cell>
          <cell r="G612" t="str">
            <v/>
          </cell>
        </row>
        <row r="613">
          <cell r="B613">
            <v>658</v>
          </cell>
          <cell r="C613" t="str">
            <v>ALICE ISD</v>
          </cell>
          <cell r="D613">
            <v>8530.73</v>
          </cell>
          <cell r="E613">
            <v>9824.7099999999991</v>
          </cell>
          <cell r="F613">
            <v>1878.75</v>
          </cell>
          <cell r="G613">
            <v>3026.25</v>
          </cell>
        </row>
        <row r="614">
          <cell r="B614">
            <v>875</v>
          </cell>
          <cell r="C614" t="str">
            <v>BANQUETE ISD</v>
          </cell>
          <cell r="D614">
            <v>65.8</v>
          </cell>
          <cell r="E614">
            <v>309.95999999999998</v>
          </cell>
          <cell r="F614" t="str">
            <v/>
          </cell>
          <cell r="G614" t="str">
            <v/>
          </cell>
        </row>
        <row r="615">
          <cell r="B615">
            <v>659</v>
          </cell>
          <cell r="C615" t="str">
            <v>BEN BOLT PALITO BLANCO ISD</v>
          </cell>
          <cell r="D615">
            <v>232.8</v>
          </cell>
          <cell r="E615">
            <v>232.8</v>
          </cell>
          <cell r="F615">
            <v>61.25</v>
          </cell>
          <cell r="G615">
            <v>23.750000000000004</v>
          </cell>
        </row>
        <row r="616">
          <cell r="B616">
            <v>319</v>
          </cell>
          <cell r="C616" t="str">
            <v>BENAVIDES ISD</v>
          </cell>
          <cell r="D616">
            <v>195</v>
          </cell>
          <cell r="E616">
            <v>195</v>
          </cell>
          <cell r="F616" t="str">
            <v/>
          </cell>
          <cell r="G616">
            <v>2.5</v>
          </cell>
        </row>
        <row r="617">
          <cell r="B617">
            <v>867</v>
          </cell>
          <cell r="C617" t="str">
            <v>BISHOP CONS ISD</v>
          </cell>
          <cell r="D617" t="str">
            <v/>
          </cell>
          <cell r="E617" t="str">
            <v/>
          </cell>
          <cell r="F617">
            <v>0</v>
          </cell>
          <cell r="G617" t="str">
            <v/>
          </cell>
        </row>
        <row r="618">
          <cell r="B618">
            <v>129</v>
          </cell>
          <cell r="C618" t="str">
            <v>BROOKS COUNTY ISD</v>
          </cell>
          <cell r="D618">
            <v>1594.4799999999998</v>
          </cell>
          <cell r="E618">
            <v>1594.4799999999998</v>
          </cell>
          <cell r="F618">
            <v>37.5</v>
          </cell>
          <cell r="G618">
            <v>37.5</v>
          </cell>
        </row>
        <row r="619">
          <cell r="B619">
            <v>151</v>
          </cell>
          <cell r="C619" t="str">
            <v>BROWNSVILLE ISD</v>
          </cell>
          <cell r="D619">
            <v>179.06</v>
          </cell>
          <cell r="E619">
            <v>179.06</v>
          </cell>
          <cell r="F619" t="str">
            <v/>
          </cell>
          <cell r="G619" t="str">
            <v/>
          </cell>
        </row>
        <row r="620">
          <cell r="B620">
            <v>868</v>
          </cell>
          <cell r="C620" t="str">
            <v>CALALLEN ISD</v>
          </cell>
          <cell r="D620" t="str">
            <v/>
          </cell>
          <cell r="E620">
            <v>3013.39</v>
          </cell>
          <cell r="F620" t="str">
            <v/>
          </cell>
          <cell r="G620">
            <v>22.5</v>
          </cell>
        </row>
        <row r="621">
          <cell r="B621">
            <v>869</v>
          </cell>
          <cell r="C621" t="str">
            <v>CORPUS CHRISTI ISD</v>
          </cell>
          <cell r="D621">
            <v>4674.6000000000004</v>
          </cell>
          <cell r="E621">
            <v>5065.6100000000006</v>
          </cell>
          <cell r="F621" t="str">
            <v/>
          </cell>
          <cell r="G621" t="str">
            <v/>
          </cell>
        </row>
        <row r="622">
          <cell r="B622">
            <v>517</v>
          </cell>
          <cell r="C622" t="str">
            <v>CYPRESS FAIRBANKS ISD NUTRITION SERVICES</v>
          </cell>
          <cell r="D622" t="str">
            <v/>
          </cell>
          <cell r="E622" t="str">
            <v/>
          </cell>
          <cell r="F622" t="str">
            <v/>
          </cell>
          <cell r="G622" t="str">
            <v/>
          </cell>
        </row>
        <row r="623">
          <cell r="B623">
            <v>564</v>
          </cell>
          <cell r="C623" t="str">
            <v>DONNA ISD</v>
          </cell>
          <cell r="D623">
            <v>9597.85</v>
          </cell>
          <cell r="E623">
            <v>12650.4</v>
          </cell>
          <cell r="F623">
            <v>483.75</v>
          </cell>
          <cell r="G623">
            <v>965</v>
          </cell>
        </row>
        <row r="624">
          <cell r="B624">
            <v>870</v>
          </cell>
          <cell r="C624" t="str">
            <v>DRISCOLL ISD</v>
          </cell>
          <cell r="D624">
            <v>946.31999999999994</v>
          </cell>
          <cell r="E624">
            <v>1198.1100000000001</v>
          </cell>
          <cell r="F624">
            <v>163.75</v>
          </cell>
          <cell r="G624">
            <v>197.5</v>
          </cell>
        </row>
        <row r="625">
          <cell r="B625">
            <v>565</v>
          </cell>
          <cell r="C625" t="str">
            <v>EDCOUCH ELSA ISD</v>
          </cell>
          <cell r="D625" t="str">
            <v/>
          </cell>
          <cell r="E625">
            <v>1686.97</v>
          </cell>
          <cell r="F625" t="str">
            <v/>
          </cell>
          <cell r="G625" t="str">
            <v/>
          </cell>
        </row>
        <row r="626">
          <cell r="B626">
            <v>566</v>
          </cell>
          <cell r="C626" t="str">
            <v>EDINBURG ISD</v>
          </cell>
          <cell r="D626">
            <v>164.5</v>
          </cell>
          <cell r="E626">
            <v>3172.8999999999996</v>
          </cell>
          <cell r="F626" t="str">
            <v/>
          </cell>
          <cell r="G626" t="str">
            <v/>
          </cell>
        </row>
        <row r="627">
          <cell r="B627">
            <v>876</v>
          </cell>
          <cell r="C627" t="str">
            <v>FLOUR BLUFF ISD</v>
          </cell>
          <cell r="D627">
            <v>201.76</v>
          </cell>
          <cell r="E627">
            <v>201.76</v>
          </cell>
          <cell r="F627" t="str">
            <v/>
          </cell>
          <cell r="G627" t="str">
            <v/>
          </cell>
        </row>
        <row r="628">
          <cell r="B628">
            <v>321</v>
          </cell>
          <cell r="C628" t="str">
            <v>FREER ISD</v>
          </cell>
          <cell r="D628">
            <v>115.14999999999999</v>
          </cell>
          <cell r="E628">
            <v>815.11999999999989</v>
          </cell>
          <cell r="F628" t="str">
            <v/>
          </cell>
          <cell r="G628" t="str">
            <v/>
          </cell>
        </row>
        <row r="629">
          <cell r="B629">
            <v>864</v>
          </cell>
          <cell r="C629" t="str">
            <v>GULF COAST COUNCIL OF LA RAZA</v>
          </cell>
          <cell r="D629">
            <v>692</v>
          </cell>
          <cell r="E629">
            <v>692</v>
          </cell>
          <cell r="F629">
            <v>73.75</v>
          </cell>
          <cell r="G629">
            <v>196.25</v>
          </cell>
        </row>
        <row r="630">
          <cell r="B630">
            <v>152</v>
          </cell>
          <cell r="C630" t="str">
            <v>HARLINGEN CISD</v>
          </cell>
          <cell r="D630">
            <v>133.98000000000002</v>
          </cell>
          <cell r="E630">
            <v>133.98000000000002</v>
          </cell>
          <cell r="F630" t="str">
            <v/>
          </cell>
          <cell r="G630" t="str">
            <v/>
          </cell>
        </row>
        <row r="631">
          <cell r="B631">
            <v>6554</v>
          </cell>
          <cell r="C631" t="str">
            <v>HARMONY PUBLIC SCHOOLS LAREDO FDP</v>
          </cell>
          <cell r="D631" t="str">
            <v/>
          </cell>
          <cell r="E631" t="str">
            <v/>
          </cell>
          <cell r="F631" t="str">
            <v/>
          </cell>
          <cell r="G631" t="str">
            <v/>
          </cell>
        </row>
        <row r="632">
          <cell r="B632">
            <v>567</v>
          </cell>
          <cell r="C632" t="str">
            <v>HIDALGO ISD</v>
          </cell>
          <cell r="D632">
            <v>1672.38</v>
          </cell>
          <cell r="E632">
            <v>1672.38</v>
          </cell>
          <cell r="F632">
            <v>120</v>
          </cell>
          <cell r="G632">
            <v>170</v>
          </cell>
        </row>
        <row r="633">
          <cell r="B633">
            <v>562</v>
          </cell>
          <cell r="C633" t="str">
            <v>IDEA PUBLIC SCHOOLS</v>
          </cell>
          <cell r="D633">
            <v>164.5</v>
          </cell>
          <cell r="E633" t="str">
            <v/>
          </cell>
          <cell r="F633" t="str">
            <v/>
          </cell>
          <cell r="G633" t="str">
            <v/>
          </cell>
        </row>
        <row r="634">
          <cell r="B634">
            <v>657</v>
          </cell>
          <cell r="C634" t="str">
            <v>JIM HOGG COUNTY ISD</v>
          </cell>
          <cell r="D634">
            <v>133.98000000000002</v>
          </cell>
          <cell r="E634">
            <v>133.98000000000002</v>
          </cell>
          <cell r="F634" t="str">
            <v/>
          </cell>
          <cell r="G634" t="str">
            <v/>
          </cell>
        </row>
        <row r="635">
          <cell r="B635">
            <v>67</v>
          </cell>
          <cell r="C635" t="str">
            <v>JUBILEE ACADEMIES</v>
          </cell>
          <cell r="D635">
            <v>1494.72</v>
          </cell>
          <cell r="E635">
            <v>2318.1999999999998</v>
          </cell>
          <cell r="F635" t="str">
            <v/>
          </cell>
          <cell r="G635" t="str">
            <v/>
          </cell>
        </row>
        <row r="636">
          <cell r="B636">
            <v>698</v>
          </cell>
          <cell r="C636" t="str">
            <v>KINGSVILLE ISD</v>
          </cell>
          <cell r="D636">
            <v>1197.3200000000002</v>
          </cell>
          <cell r="E636">
            <v>1197.32</v>
          </cell>
          <cell r="F636">
            <v>38.75</v>
          </cell>
          <cell r="G636">
            <v>38.75</v>
          </cell>
        </row>
        <row r="637">
          <cell r="B637">
            <v>153</v>
          </cell>
          <cell r="C637" t="str">
            <v>LA FERIA ISD</v>
          </cell>
          <cell r="D637">
            <v>133.98000000000002</v>
          </cell>
          <cell r="E637">
            <v>133.98000000000002</v>
          </cell>
          <cell r="F637" t="str">
            <v/>
          </cell>
          <cell r="G637" t="str">
            <v/>
          </cell>
        </row>
        <row r="638">
          <cell r="B638">
            <v>662</v>
          </cell>
          <cell r="C638" t="str">
            <v>LA GLORIA ISD</v>
          </cell>
          <cell r="D638" t="str">
            <v/>
          </cell>
          <cell r="E638">
            <v>330.73</v>
          </cell>
          <cell r="F638" t="str">
            <v/>
          </cell>
          <cell r="G638" t="str">
            <v/>
          </cell>
        </row>
        <row r="639">
          <cell r="B639">
            <v>574</v>
          </cell>
          <cell r="C639" t="str">
            <v>LA JOYA ISD</v>
          </cell>
          <cell r="D639" t="str">
            <v/>
          </cell>
          <cell r="E639">
            <v>164.5</v>
          </cell>
          <cell r="F639" t="str">
            <v/>
          </cell>
          <cell r="G639" t="str">
            <v/>
          </cell>
        </row>
        <row r="640">
          <cell r="B640">
            <v>576</v>
          </cell>
          <cell r="C640" t="str">
            <v>LA VILLA ISD</v>
          </cell>
          <cell r="D640" t="str">
            <v/>
          </cell>
          <cell r="E640">
            <v>294.54000000000002</v>
          </cell>
          <cell r="F640" t="str">
            <v/>
          </cell>
          <cell r="G640" t="str">
            <v/>
          </cell>
        </row>
        <row r="641">
          <cell r="B641">
            <v>1122</v>
          </cell>
          <cell r="C641" t="str">
            <v>LAREDO ISD</v>
          </cell>
          <cell r="D641">
            <v>32.9</v>
          </cell>
          <cell r="E641">
            <v>5166.68</v>
          </cell>
          <cell r="F641" t="str">
            <v/>
          </cell>
          <cell r="G641" t="str">
            <v/>
          </cell>
        </row>
        <row r="642">
          <cell r="B642">
            <v>1143</v>
          </cell>
          <cell r="C642" t="str">
            <v>LASARA ISD</v>
          </cell>
          <cell r="D642">
            <v>1138.74</v>
          </cell>
          <cell r="E642">
            <v>408.53</v>
          </cell>
          <cell r="F642">
            <v>122.5</v>
          </cell>
          <cell r="G642">
            <v>225</v>
          </cell>
        </row>
        <row r="643">
          <cell r="B643">
            <v>871</v>
          </cell>
          <cell r="C643" t="str">
            <v>LONDON ISD</v>
          </cell>
          <cell r="D643">
            <v>133.98000000000002</v>
          </cell>
          <cell r="E643">
            <v>133.98000000000002</v>
          </cell>
          <cell r="F643" t="str">
            <v/>
          </cell>
          <cell r="G643" t="str">
            <v/>
          </cell>
        </row>
        <row r="644">
          <cell r="B644">
            <v>154</v>
          </cell>
          <cell r="C644" t="str">
            <v>LOS FRESNOS CONS ISD</v>
          </cell>
          <cell r="D644">
            <v>1153.9100000000001</v>
          </cell>
          <cell r="E644">
            <v>10761.46</v>
          </cell>
          <cell r="F644" t="str">
            <v/>
          </cell>
          <cell r="G644" t="str">
            <v/>
          </cell>
        </row>
        <row r="645">
          <cell r="B645">
            <v>1144</v>
          </cell>
          <cell r="C645" t="str">
            <v>LYFORD CISD</v>
          </cell>
          <cell r="D645" t="str">
            <v/>
          </cell>
          <cell r="E645">
            <v>150.43</v>
          </cell>
          <cell r="F645" t="str">
            <v/>
          </cell>
          <cell r="G645">
            <v>1.25</v>
          </cell>
        </row>
        <row r="646">
          <cell r="B646">
            <v>568</v>
          </cell>
          <cell r="C646" t="str">
            <v>MCALLEN ISD</v>
          </cell>
          <cell r="D646">
            <v>164.5</v>
          </cell>
          <cell r="E646">
            <v>164.5</v>
          </cell>
          <cell r="F646" t="str">
            <v/>
          </cell>
          <cell r="G646" t="str">
            <v/>
          </cell>
        </row>
        <row r="647">
          <cell r="B647">
            <v>569</v>
          </cell>
          <cell r="C647" t="str">
            <v>MERCEDES ISD</v>
          </cell>
          <cell r="D647">
            <v>1007.1700000000001</v>
          </cell>
          <cell r="E647">
            <v>1007.1700000000001</v>
          </cell>
          <cell r="F647" t="str">
            <v/>
          </cell>
          <cell r="G647" t="str">
            <v/>
          </cell>
        </row>
        <row r="648">
          <cell r="B648">
            <v>570</v>
          </cell>
          <cell r="C648" t="str">
            <v>MISSION CISD</v>
          </cell>
          <cell r="D648">
            <v>9086.1200000000008</v>
          </cell>
          <cell r="E648">
            <v>17121.190000000002</v>
          </cell>
          <cell r="F648" t="str">
            <v/>
          </cell>
          <cell r="G648" t="str">
            <v/>
          </cell>
        </row>
        <row r="649">
          <cell r="B649">
            <v>577</v>
          </cell>
          <cell r="C649" t="str">
            <v>MONTE ALTO ISD</v>
          </cell>
          <cell r="D649">
            <v>644.13999999999987</v>
          </cell>
          <cell r="E649">
            <v>1119.94</v>
          </cell>
          <cell r="F649">
            <v>38.75</v>
          </cell>
          <cell r="G649">
            <v>55</v>
          </cell>
        </row>
        <row r="650">
          <cell r="B650">
            <v>1216</v>
          </cell>
          <cell r="C650" t="str">
            <v>NUECES CTY JUVENILE PROBATION DEPT</v>
          </cell>
          <cell r="D650">
            <v>82.25</v>
          </cell>
          <cell r="E650">
            <v>82.25</v>
          </cell>
          <cell r="F650" t="str">
            <v/>
          </cell>
          <cell r="G650" t="str">
            <v/>
          </cell>
        </row>
        <row r="651">
          <cell r="B651">
            <v>660</v>
          </cell>
          <cell r="C651" t="str">
            <v>ORANGE GROVE ISD</v>
          </cell>
          <cell r="D651">
            <v>133.98000000000002</v>
          </cell>
          <cell r="E651">
            <v>133.98000000000002</v>
          </cell>
          <cell r="F651">
            <v>13.75</v>
          </cell>
          <cell r="G651" t="str">
            <v/>
          </cell>
        </row>
        <row r="652">
          <cell r="B652">
            <v>1697</v>
          </cell>
          <cell r="C652" t="str">
            <v>PAN AMERICAN SCHOOL</v>
          </cell>
          <cell r="D652" t="str">
            <v/>
          </cell>
          <cell r="E652">
            <v>148.05000000000001</v>
          </cell>
          <cell r="F652" t="str">
            <v/>
          </cell>
          <cell r="G652" t="str">
            <v/>
          </cell>
        </row>
        <row r="653">
          <cell r="B653">
            <v>571</v>
          </cell>
          <cell r="C653" t="str">
            <v>PHARR SAN JUAN ALAMO ISD</v>
          </cell>
          <cell r="D653">
            <v>2628.1</v>
          </cell>
          <cell r="E653">
            <v>7352.27</v>
          </cell>
          <cell r="F653" t="str">
            <v/>
          </cell>
          <cell r="G653" t="str">
            <v/>
          </cell>
        </row>
        <row r="654">
          <cell r="B654">
            <v>155</v>
          </cell>
          <cell r="C654" t="str">
            <v>POINT ISABEL ISD</v>
          </cell>
          <cell r="D654">
            <v>3234</v>
          </cell>
          <cell r="E654">
            <v>3234</v>
          </cell>
          <cell r="F654">
            <v>492.50000000000006</v>
          </cell>
          <cell r="G654">
            <v>691.25</v>
          </cell>
        </row>
        <row r="655">
          <cell r="B655">
            <v>872</v>
          </cell>
          <cell r="C655" t="str">
            <v>PORT ARANSAS ISD</v>
          </cell>
          <cell r="D655">
            <v>98.7</v>
          </cell>
          <cell r="E655">
            <v>98.7</v>
          </cell>
          <cell r="F655" t="str">
            <v/>
          </cell>
          <cell r="G655" t="str">
            <v/>
          </cell>
        </row>
        <row r="656">
          <cell r="B656">
            <v>661</v>
          </cell>
          <cell r="C656" t="str">
            <v>PREMONT ISD</v>
          </cell>
          <cell r="D656">
            <v>816.56000000000006</v>
          </cell>
          <cell r="E656">
            <v>1917.3600000000001</v>
          </cell>
          <cell r="F656">
            <v>195</v>
          </cell>
          <cell r="G656">
            <v>385</v>
          </cell>
        </row>
        <row r="657">
          <cell r="B657">
            <v>572</v>
          </cell>
          <cell r="C657" t="str">
            <v>PROGRESO ISD</v>
          </cell>
          <cell r="D657">
            <v>636.64</v>
          </cell>
          <cell r="E657">
            <v>1817.23</v>
          </cell>
          <cell r="F657" t="str">
            <v/>
          </cell>
          <cell r="G657" t="str">
            <v/>
          </cell>
        </row>
        <row r="658">
          <cell r="B658">
            <v>318</v>
          </cell>
          <cell r="C658" t="str">
            <v>RAMIREZ COMMON SCHOOL DISTRICT</v>
          </cell>
          <cell r="D658" t="str">
            <v/>
          </cell>
          <cell r="E658">
            <v>259.41999999999996</v>
          </cell>
          <cell r="F658" t="str">
            <v/>
          </cell>
          <cell r="G658">
            <v>75</v>
          </cell>
        </row>
        <row r="659">
          <cell r="B659">
            <v>1145</v>
          </cell>
          <cell r="C659" t="str">
            <v>RAYMONDVILLE ISD</v>
          </cell>
          <cell r="D659">
            <v>1187.2600000000002</v>
          </cell>
          <cell r="E659">
            <v>1187.26</v>
          </cell>
          <cell r="F659">
            <v>40</v>
          </cell>
          <cell r="G659">
            <v>40</v>
          </cell>
        </row>
        <row r="660">
          <cell r="B660">
            <v>699</v>
          </cell>
          <cell r="C660" t="str">
            <v>RICARDO ISD</v>
          </cell>
          <cell r="D660">
            <v>196.32</v>
          </cell>
          <cell r="E660">
            <v>681.83999999999992</v>
          </cell>
          <cell r="F660">
            <v>1.25</v>
          </cell>
          <cell r="G660">
            <v>28.75</v>
          </cell>
        </row>
        <row r="661">
          <cell r="B661">
            <v>1000</v>
          </cell>
          <cell r="C661" t="str">
            <v>RIO GRANDE CITY GRULLA ISD</v>
          </cell>
          <cell r="D661">
            <v>1501.2299999999998</v>
          </cell>
          <cell r="E661">
            <v>3206.8899999999994</v>
          </cell>
          <cell r="F661" t="str">
            <v/>
          </cell>
          <cell r="G661" t="str">
            <v/>
          </cell>
        </row>
        <row r="662">
          <cell r="B662">
            <v>156</v>
          </cell>
          <cell r="C662" t="str">
            <v>RIO HONDO ISD</v>
          </cell>
          <cell r="D662">
            <v>164.5</v>
          </cell>
          <cell r="E662" t="str">
            <v/>
          </cell>
          <cell r="F662" t="str">
            <v/>
          </cell>
          <cell r="G662" t="str">
            <v/>
          </cell>
        </row>
        <row r="663">
          <cell r="B663">
            <v>700</v>
          </cell>
          <cell r="C663" t="str">
            <v>RIVIERA ISD</v>
          </cell>
          <cell r="D663">
            <v>615.88</v>
          </cell>
          <cell r="E663">
            <v>1464.6</v>
          </cell>
          <cell r="F663">
            <v>223.75</v>
          </cell>
          <cell r="G663">
            <v>251.25</v>
          </cell>
        </row>
        <row r="664">
          <cell r="B664">
            <v>873</v>
          </cell>
          <cell r="C664" t="str">
            <v>ROBSTOWN ISD</v>
          </cell>
          <cell r="D664">
            <v>373.32</v>
          </cell>
          <cell r="E664">
            <v>4194.34</v>
          </cell>
          <cell r="F664" t="str">
            <v/>
          </cell>
          <cell r="G664">
            <v>563.75</v>
          </cell>
        </row>
        <row r="665">
          <cell r="B665">
            <v>1002</v>
          </cell>
          <cell r="C665" t="str">
            <v>ROMA ISD</v>
          </cell>
          <cell r="D665">
            <v>2948.6</v>
          </cell>
          <cell r="E665">
            <v>5153.18</v>
          </cell>
          <cell r="F665">
            <v>226.25000000000003</v>
          </cell>
          <cell r="G665">
            <v>226.25000000000003</v>
          </cell>
        </row>
        <row r="666">
          <cell r="B666">
            <v>157</v>
          </cell>
          <cell r="C666" t="str">
            <v>SAN BENITO CISD</v>
          </cell>
          <cell r="D666">
            <v>3163.2200000000003</v>
          </cell>
          <cell r="E666">
            <v>3163.2200000000003</v>
          </cell>
          <cell r="F666">
            <v>148.75</v>
          </cell>
          <cell r="G666">
            <v>148.75</v>
          </cell>
        </row>
        <row r="667">
          <cell r="B667">
            <v>320</v>
          </cell>
          <cell r="C667" t="str">
            <v>SAN DIEGO ISD</v>
          </cell>
          <cell r="D667">
            <v>164.5</v>
          </cell>
          <cell r="E667">
            <v>164.5</v>
          </cell>
          <cell r="F667">
            <v>12.5</v>
          </cell>
          <cell r="G667" t="str">
            <v/>
          </cell>
        </row>
        <row r="668">
          <cell r="B668">
            <v>1001</v>
          </cell>
          <cell r="C668" t="str">
            <v>SAN ISIDRO ISD</v>
          </cell>
          <cell r="D668">
            <v>146.16</v>
          </cell>
          <cell r="E668">
            <v>146.16</v>
          </cell>
          <cell r="F668">
            <v>12.5</v>
          </cell>
          <cell r="G668">
            <v>12.5</v>
          </cell>
        </row>
        <row r="669">
          <cell r="B669">
            <v>1146</v>
          </cell>
          <cell r="C669" t="str">
            <v>SAN PERLITA ISD</v>
          </cell>
          <cell r="D669" t="str">
            <v/>
          </cell>
          <cell r="E669" t="str">
            <v/>
          </cell>
          <cell r="F669" t="str">
            <v/>
          </cell>
          <cell r="G669" t="str">
            <v/>
          </cell>
        </row>
        <row r="670">
          <cell r="B670">
            <v>701</v>
          </cell>
          <cell r="C670" t="str">
            <v>SANTA GERTRUDIS ISD</v>
          </cell>
          <cell r="D670">
            <v>286.59999999999997</v>
          </cell>
          <cell r="E670">
            <v>648.82999999999993</v>
          </cell>
          <cell r="F670">
            <v>18.75</v>
          </cell>
          <cell r="G670">
            <v>57.5</v>
          </cell>
        </row>
        <row r="671">
          <cell r="B671">
            <v>158</v>
          </cell>
          <cell r="C671" t="str">
            <v>SANTA MARIA ISD</v>
          </cell>
          <cell r="D671">
            <v>164.5</v>
          </cell>
          <cell r="E671" t="str">
            <v/>
          </cell>
          <cell r="F671" t="str">
            <v/>
          </cell>
          <cell r="G671" t="str">
            <v/>
          </cell>
        </row>
        <row r="672">
          <cell r="B672">
            <v>159</v>
          </cell>
          <cell r="C672" t="str">
            <v>SANTA ROSA ISD</v>
          </cell>
          <cell r="D672">
            <v>1020.5100000000001</v>
          </cell>
          <cell r="E672">
            <v>2619.11</v>
          </cell>
          <cell r="F672" t="str">
            <v/>
          </cell>
          <cell r="G672" t="str">
            <v/>
          </cell>
        </row>
        <row r="673">
          <cell r="B673">
            <v>573</v>
          </cell>
          <cell r="C673" t="str">
            <v>SHARYLAND ISD</v>
          </cell>
          <cell r="D673">
            <v>1127.23</v>
          </cell>
          <cell r="E673">
            <v>1127.23</v>
          </cell>
          <cell r="F673">
            <v>211.25</v>
          </cell>
          <cell r="G673">
            <v>425</v>
          </cell>
        </row>
        <row r="674">
          <cell r="B674">
            <v>560</v>
          </cell>
          <cell r="C674" t="str">
            <v>SOUTH TEXAS EDUCATIONAL TECH</v>
          </cell>
          <cell r="D674">
            <v>2650.36</v>
          </cell>
          <cell r="E674">
            <v>2650.36</v>
          </cell>
          <cell r="F674">
            <v>142.5</v>
          </cell>
          <cell r="G674">
            <v>188.75</v>
          </cell>
        </row>
        <row r="675">
          <cell r="B675">
            <v>73</v>
          </cell>
          <cell r="C675" t="str">
            <v>SOUTH TEXAS HARMONY PUBLIC SCHOOLS</v>
          </cell>
          <cell r="D675">
            <v>13294.769999999997</v>
          </cell>
          <cell r="E675">
            <v>15208.979999999996</v>
          </cell>
          <cell r="F675">
            <v>5526.25</v>
          </cell>
          <cell r="G675">
            <v>4310</v>
          </cell>
        </row>
        <row r="676">
          <cell r="B676">
            <v>160</v>
          </cell>
          <cell r="C676" t="str">
            <v>SOUTH TEXAS ISD</v>
          </cell>
          <cell r="D676">
            <v>1802.8</v>
          </cell>
          <cell r="E676">
            <v>1593.2800000000002</v>
          </cell>
          <cell r="F676">
            <v>237.49999999999997</v>
          </cell>
          <cell r="G676">
            <v>417.5</v>
          </cell>
        </row>
        <row r="677">
          <cell r="B677">
            <v>1368</v>
          </cell>
          <cell r="C677" t="str">
            <v>SOUTHWEST KEY PROGRAM</v>
          </cell>
          <cell r="D677">
            <v>0</v>
          </cell>
          <cell r="E677">
            <v>2826.4900000000002</v>
          </cell>
          <cell r="F677">
            <v>106.25</v>
          </cell>
          <cell r="G677">
            <v>626.25</v>
          </cell>
        </row>
        <row r="678">
          <cell r="B678">
            <v>1233</v>
          </cell>
          <cell r="C678" t="str">
            <v>ST ANTHONY SCHOOL</v>
          </cell>
          <cell r="D678">
            <v>16.45</v>
          </cell>
          <cell r="E678">
            <v>331.45</v>
          </cell>
          <cell r="F678" t="str">
            <v/>
          </cell>
          <cell r="G678">
            <v>8.75</v>
          </cell>
        </row>
        <row r="679">
          <cell r="B679">
            <v>3870</v>
          </cell>
          <cell r="C679" t="str">
            <v>TEJANO CENTER FOR COMMUNITY CONCERNS INC</v>
          </cell>
          <cell r="D679">
            <v>1278.3899999999999</v>
          </cell>
          <cell r="E679">
            <v>2650.79</v>
          </cell>
          <cell r="F679" t="str">
            <v/>
          </cell>
          <cell r="G679" t="str">
            <v/>
          </cell>
        </row>
        <row r="680">
          <cell r="B680">
            <v>3855</v>
          </cell>
          <cell r="C680" t="str">
            <v>TJJD ENDA TAMAYO HOUSE</v>
          </cell>
          <cell r="D680" t="str">
            <v/>
          </cell>
          <cell r="E680" t="str">
            <v/>
          </cell>
          <cell r="F680" t="str">
            <v/>
          </cell>
          <cell r="G680" t="str">
            <v/>
          </cell>
        </row>
        <row r="681">
          <cell r="B681">
            <v>3862</v>
          </cell>
          <cell r="C681" t="str">
            <v>TJJD EVINS FDP</v>
          </cell>
          <cell r="D681" t="str">
            <v/>
          </cell>
          <cell r="E681" t="str">
            <v/>
          </cell>
          <cell r="F681" t="str">
            <v/>
          </cell>
          <cell r="G681" t="str">
            <v/>
          </cell>
        </row>
        <row r="682">
          <cell r="B682">
            <v>874</v>
          </cell>
          <cell r="C682" t="str">
            <v>TULOSO MIDWAY ISD</v>
          </cell>
          <cell r="D682">
            <v>1124.52</v>
          </cell>
          <cell r="E682">
            <v>15070.580000000002</v>
          </cell>
          <cell r="F682">
            <v>3.75</v>
          </cell>
          <cell r="G682">
            <v>3.75</v>
          </cell>
        </row>
        <row r="683">
          <cell r="B683">
            <v>1123</v>
          </cell>
          <cell r="C683" t="str">
            <v>UNITED ISD</v>
          </cell>
          <cell r="D683">
            <v>196.32</v>
          </cell>
          <cell r="E683">
            <v>3948.4300000000003</v>
          </cell>
          <cell r="F683" t="str">
            <v/>
          </cell>
          <cell r="G683" t="str">
            <v/>
          </cell>
        </row>
        <row r="684">
          <cell r="B684">
            <v>578</v>
          </cell>
          <cell r="C684" t="str">
            <v>VALLEY VIEW ISD</v>
          </cell>
          <cell r="D684" t="str">
            <v/>
          </cell>
          <cell r="E684">
            <v>395.28</v>
          </cell>
          <cell r="F684" t="str">
            <v/>
          </cell>
          <cell r="G684">
            <v>67.5</v>
          </cell>
        </row>
        <row r="685">
          <cell r="B685">
            <v>563</v>
          </cell>
          <cell r="C685" t="str">
            <v>VANGUARD ACADEMY</v>
          </cell>
          <cell r="D685" t="str">
            <v/>
          </cell>
          <cell r="E685">
            <v>1630.6799999999998</v>
          </cell>
          <cell r="F685" t="str">
            <v/>
          </cell>
          <cell r="G685" t="str">
            <v/>
          </cell>
        </row>
        <row r="686">
          <cell r="B686">
            <v>1124</v>
          </cell>
          <cell r="C686" t="str">
            <v>WEBB CONS ISD</v>
          </cell>
          <cell r="D686">
            <v>795.8</v>
          </cell>
          <cell r="E686">
            <v>795.8</v>
          </cell>
          <cell r="F686">
            <v>251.25</v>
          </cell>
          <cell r="G686">
            <v>251.25</v>
          </cell>
        </row>
        <row r="687">
          <cell r="B687">
            <v>575</v>
          </cell>
          <cell r="C687" t="str">
            <v>WESLACO ISD</v>
          </cell>
          <cell r="D687">
            <v>133.98000000000002</v>
          </cell>
          <cell r="E687">
            <v>3506.42</v>
          </cell>
          <cell r="F687" t="str">
            <v/>
          </cell>
          <cell r="G687" t="str">
            <v/>
          </cell>
        </row>
        <row r="688">
          <cell r="B688">
            <v>877</v>
          </cell>
          <cell r="C688" t="str">
            <v>WEST OSO ISD</v>
          </cell>
          <cell r="D688">
            <v>-21.42</v>
          </cell>
          <cell r="E688">
            <v>455.73999999999995</v>
          </cell>
          <cell r="F688" t="str">
            <v/>
          </cell>
          <cell r="G688" t="str">
            <v/>
          </cell>
        </row>
        <row r="689">
          <cell r="B689">
            <v>1182</v>
          </cell>
          <cell r="C689" t="str">
            <v>ZAPATA COUNTY ISD</v>
          </cell>
          <cell r="D689" t="str">
            <v/>
          </cell>
          <cell r="E689">
            <v>164.5</v>
          </cell>
          <cell r="F689" t="str">
            <v/>
          </cell>
          <cell r="G689" t="str">
            <v/>
          </cell>
        </row>
        <row r="690">
          <cell r="B690">
            <v>43</v>
          </cell>
          <cell r="C690" t="str">
            <v>ACADEMY ISD</v>
          </cell>
          <cell r="D690">
            <v>1606.64</v>
          </cell>
          <cell r="E690">
            <v>1663.73</v>
          </cell>
          <cell r="F690">
            <v>417.5</v>
          </cell>
          <cell r="G690">
            <v>427.5</v>
          </cell>
        </row>
        <row r="691">
          <cell r="B691">
            <v>4199</v>
          </cell>
          <cell r="C691" t="str">
            <v>AUSTIN ACHIEVE PUBLIC SCHOOLS INC</v>
          </cell>
          <cell r="D691">
            <v>2260.25</v>
          </cell>
          <cell r="E691">
            <v>2260.25</v>
          </cell>
          <cell r="F691">
            <v>333.75</v>
          </cell>
          <cell r="G691">
            <v>333.75</v>
          </cell>
        </row>
        <row r="692">
          <cell r="B692">
            <v>1068</v>
          </cell>
          <cell r="C692" t="str">
            <v>AUSTIN ISD</v>
          </cell>
          <cell r="D692" t="str">
            <v/>
          </cell>
          <cell r="E692">
            <v>0</v>
          </cell>
          <cell r="F692" t="str">
            <v/>
          </cell>
          <cell r="G692" t="str">
            <v/>
          </cell>
        </row>
        <row r="693">
          <cell r="B693">
            <v>31</v>
          </cell>
          <cell r="C693" t="str">
            <v>BANDERA ISD</v>
          </cell>
          <cell r="D693">
            <v>329</v>
          </cell>
          <cell r="E693">
            <v>675.5</v>
          </cell>
          <cell r="F693" t="str">
            <v/>
          </cell>
          <cell r="G693" t="str">
            <v/>
          </cell>
        </row>
        <row r="694">
          <cell r="B694">
            <v>44</v>
          </cell>
          <cell r="C694" t="str">
            <v>BARTLETT ISD</v>
          </cell>
          <cell r="D694">
            <v>979.32</v>
          </cell>
          <cell r="E694">
            <v>979.32</v>
          </cell>
          <cell r="F694">
            <v>186.25</v>
          </cell>
          <cell r="G694">
            <v>268.75</v>
          </cell>
        </row>
        <row r="695">
          <cell r="B695">
            <v>32</v>
          </cell>
          <cell r="C695" t="str">
            <v>BASTROP ISD</v>
          </cell>
          <cell r="D695">
            <v>1396.6399999999999</v>
          </cell>
          <cell r="E695">
            <v>8623.34</v>
          </cell>
          <cell r="F695" t="str">
            <v/>
          </cell>
          <cell r="G695" t="str">
            <v/>
          </cell>
        </row>
        <row r="696">
          <cell r="B696">
            <v>1345</v>
          </cell>
          <cell r="C696" t="str">
            <v>BELL COUNTY JUVENILE BOARD</v>
          </cell>
          <cell r="D696">
            <v>244.86</v>
          </cell>
          <cell r="E696">
            <v>230.3</v>
          </cell>
          <cell r="F696">
            <v>35</v>
          </cell>
          <cell r="G696">
            <v>50</v>
          </cell>
        </row>
        <row r="697">
          <cell r="B697">
            <v>45</v>
          </cell>
          <cell r="C697" t="str">
            <v>BELTON ISD</v>
          </cell>
          <cell r="D697">
            <v>3326.8199999999997</v>
          </cell>
          <cell r="E697">
            <v>3326.8199999999997</v>
          </cell>
          <cell r="F697">
            <v>20</v>
          </cell>
          <cell r="G697">
            <v>20</v>
          </cell>
        </row>
        <row r="698">
          <cell r="B698">
            <v>94</v>
          </cell>
          <cell r="C698" t="str">
            <v>BLANCO ISD</v>
          </cell>
          <cell r="D698">
            <v>101.34</v>
          </cell>
          <cell r="E698">
            <v>469.51000000000005</v>
          </cell>
          <cell r="F698" t="str">
            <v/>
          </cell>
          <cell r="G698" t="str">
            <v/>
          </cell>
        </row>
        <row r="699">
          <cell r="B699">
            <v>688</v>
          </cell>
          <cell r="C699" t="str">
            <v>BOERNE ISD</v>
          </cell>
          <cell r="D699" t="str">
            <v/>
          </cell>
          <cell r="E699">
            <v>263.66999999999996</v>
          </cell>
          <cell r="F699" t="str">
            <v/>
          </cell>
          <cell r="G699" t="str">
            <v/>
          </cell>
        </row>
        <row r="700">
          <cell r="B700">
            <v>775</v>
          </cell>
          <cell r="C700" t="str">
            <v>BRADY ISD</v>
          </cell>
          <cell r="D700">
            <v>133.98000000000002</v>
          </cell>
          <cell r="E700">
            <v>133.98000000000002</v>
          </cell>
          <cell r="F700" t="str">
            <v/>
          </cell>
          <cell r="G700" t="str">
            <v/>
          </cell>
        </row>
        <row r="701">
          <cell r="B701">
            <v>58</v>
          </cell>
          <cell r="C701" t="str">
            <v>BRAINATION INC</v>
          </cell>
          <cell r="D701" t="str">
            <v/>
          </cell>
          <cell r="E701" t="str">
            <v/>
          </cell>
          <cell r="F701" t="str">
            <v/>
          </cell>
          <cell r="G701" t="str">
            <v/>
          </cell>
        </row>
        <row r="702">
          <cell r="B702">
            <v>3873</v>
          </cell>
          <cell r="C702" t="str">
            <v>BRAINATION INC ROCKDALE FDP</v>
          </cell>
          <cell r="D702" t="str">
            <v/>
          </cell>
          <cell r="E702" t="str">
            <v/>
          </cell>
          <cell r="F702" t="str">
            <v/>
          </cell>
          <cell r="G702" t="str">
            <v/>
          </cell>
        </row>
        <row r="703">
          <cell r="B703">
            <v>939</v>
          </cell>
          <cell r="C703" t="str">
            <v>BREMOND ISD</v>
          </cell>
          <cell r="D703">
            <v>292.90000000000003</v>
          </cell>
          <cell r="E703">
            <v>537.36</v>
          </cell>
          <cell r="F703">
            <v>25</v>
          </cell>
          <cell r="G703">
            <v>12.5</v>
          </cell>
        </row>
        <row r="704">
          <cell r="B704">
            <v>814</v>
          </cell>
          <cell r="C704" t="str">
            <v>BUCKHOLTS ISD</v>
          </cell>
          <cell r="D704">
            <v>65.8</v>
          </cell>
          <cell r="E704">
            <v>334.64</v>
          </cell>
          <cell r="F704" t="str">
            <v/>
          </cell>
          <cell r="G704">
            <v>8.75</v>
          </cell>
        </row>
        <row r="705">
          <cell r="B705">
            <v>140</v>
          </cell>
          <cell r="C705" t="str">
            <v>BURNET CONS ISD</v>
          </cell>
          <cell r="D705">
            <v>132.96</v>
          </cell>
          <cell r="E705">
            <v>286.39999999999998</v>
          </cell>
          <cell r="F705" t="str">
            <v/>
          </cell>
          <cell r="G705" t="str">
            <v/>
          </cell>
        </row>
        <row r="706">
          <cell r="B706">
            <v>940</v>
          </cell>
          <cell r="C706" t="str">
            <v>CALVERT ISD</v>
          </cell>
          <cell r="D706" t="str">
            <v/>
          </cell>
          <cell r="E706">
            <v>177.28</v>
          </cell>
          <cell r="F706" t="str">
            <v/>
          </cell>
          <cell r="G706" t="str">
            <v/>
          </cell>
        </row>
        <row r="707">
          <cell r="B707">
            <v>809</v>
          </cell>
          <cell r="C707" t="str">
            <v>CAMERON ISD</v>
          </cell>
          <cell r="D707">
            <v>335.34000000000003</v>
          </cell>
          <cell r="E707">
            <v>1180.68</v>
          </cell>
          <cell r="F707">
            <v>10</v>
          </cell>
          <cell r="G707">
            <v>10</v>
          </cell>
        </row>
        <row r="708">
          <cell r="B708">
            <v>1061</v>
          </cell>
          <cell r="C708" t="str">
            <v>CEDARS INTERNATIONAL ACADEMY</v>
          </cell>
          <cell r="D708">
            <v>164.5</v>
          </cell>
          <cell r="E708">
            <v>322.84000000000003</v>
          </cell>
          <cell r="F708" t="str">
            <v/>
          </cell>
          <cell r="G708" t="str">
            <v/>
          </cell>
        </row>
        <row r="709">
          <cell r="B709">
            <v>691</v>
          </cell>
          <cell r="C709" t="str">
            <v>CENTER POINT ISD</v>
          </cell>
          <cell r="D709">
            <v>170.52</v>
          </cell>
          <cell r="E709">
            <v>374.58000000000004</v>
          </cell>
          <cell r="F709" t="str">
            <v/>
          </cell>
          <cell r="G709" t="str">
            <v/>
          </cell>
        </row>
        <row r="710">
          <cell r="B710">
            <v>1060</v>
          </cell>
          <cell r="C710" t="str">
            <v>CENTRAL TEXAS HARMONY PUBLIC SCHOOLS</v>
          </cell>
          <cell r="D710">
            <v>10095.120000000003</v>
          </cell>
          <cell r="E710">
            <v>15246.240000000002</v>
          </cell>
          <cell r="F710">
            <v>3053.75</v>
          </cell>
          <cell r="G710">
            <v>6843.75</v>
          </cell>
        </row>
        <row r="711">
          <cell r="B711">
            <v>973</v>
          </cell>
          <cell r="C711" t="str">
            <v>CHEROKEE ISD</v>
          </cell>
          <cell r="D711">
            <v>131.6</v>
          </cell>
          <cell r="E711">
            <v>230.29999999999998</v>
          </cell>
          <cell r="F711">
            <v>7.5</v>
          </cell>
          <cell r="G711">
            <v>6.25</v>
          </cell>
        </row>
        <row r="712">
          <cell r="B712">
            <v>362</v>
          </cell>
          <cell r="C712" t="str">
            <v>CHILTON ISD</v>
          </cell>
          <cell r="D712" t="str">
            <v/>
          </cell>
          <cell r="E712">
            <v>830.28</v>
          </cell>
          <cell r="F712" t="str">
            <v/>
          </cell>
          <cell r="G712" t="str">
            <v/>
          </cell>
        </row>
        <row r="713">
          <cell r="B713">
            <v>215</v>
          </cell>
          <cell r="C713" t="str">
            <v>COMAL ISD</v>
          </cell>
          <cell r="D713">
            <v>3174.1899999999996</v>
          </cell>
          <cell r="E713">
            <v>15897.350000000004</v>
          </cell>
          <cell r="F713" t="str">
            <v/>
          </cell>
          <cell r="G713" t="str">
            <v/>
          </cell>
        </row>
        <row r="714">
          <cell r="B714">
            <v>689</v>
          </cell>
          <cell r="C714" t="str">
            <v>COMFORT ISD</v>
          </cell>
          <cell r="D714">
            <v>407.70000000000005</v>
          </cell>
          <cell r="E714">
            <v>1078.3800000000001</v>
          </cell>
          <cell r="F714">
            <v>12.5</v>
          </cell>
          <cell r="G714">
            <v>70</v>
          </cell>
        </row>
        <row r="715">
          <cell r="B715">
            <v>234</v>
          </cell>
          <cell r="C715" t="str">
            <v>COPPERAS COVE ISD</v>
          </cell>
          <cell r="D715">
            <v>164.5</v>
          </cell>
          <cell r="E715">
            <v>164.5</v>
          </cell>
          <cell r="F715" t="str">
            <v/>
          </cell>
          <cell r="G715" t="str">
            <v/>
          </cell>
        </row>
        <row r="716">
          <cell r="B716">
            <v>1157</v>
          </cell>
          <cell r="C716" t="str">
            <v>COUPLAND ISD</v>
          </cell>
          <cell r="D716">
            <v>127.42</v>
          </cell>
          <cell r="E716">
            <v>285.76</v>
          </cell>
          <cell r="F716">
            <v>22.5</v>
          </cell>
          <cell r="G716">
            <v>22.5</v>
          </cell>
        </row>
        <row r="717">
          <cell r="B717">
            <v>1072</v>
          </cell>
          <cell r="C717" t="str">
            <v>DEL VALLE ISD</v>
          </cell>
          <cell r="D717">
            <v>111.6</v>
          </cell>
          <cell r="E717">
            <v>7200.2300000000014</v>
          </cell>
          <cell r="F717" t="str">
            <v/>
          </cell>
          <cell r="G717" t="str">
            <v/>
          </cell>
        </row>
        <row r="718">
          <cell r="B718">
            <v>726</v>
          </cell>
          <cell r="C718" t="str">
            <v>DIME BOX ISD</v>
          </cell>
          <cell r="D718">
            <v>146.16</v>
          </cell>
          <cell r="E718">
            <v>241.87</v>
          </cell>
          <cell r="F718" t="str">
            <v/>
          </cell>
          <cell r="G718" t="str">
            <v/>
          </cell>
        </row>
        <row r="719">
          <cell r="B719">
            <v>7111</v>
          </cell>
          <cell r="C719" t="str">
            <v>DORAL ACADEMY OF TEXAS</v>
          </cell>
          <cell r="D719" t="str">
            <v/>
          </cell>
          <cell r="E719" t="str">
            <v/>
          </cell>
          <cell r="F719" t="str">
            <v/>
          </cell>
          <cell r="G719" t="str">
            <v/>
          </cell>
        </row>
        <row r="720">
          <cell r="B720">
            <v>547</v>
          </cell>
          <cell r="C720" t="str">
            <v>DRIPPING SPRINGS ISD</v>
          </cell>
          <cell r="D720">
            <v>622.84999999999991</v>
          </cell>
          <cell r="E720">
            <v>1377.2599999999998</v>
          </cell>
          <cell r="F720" t="str">
            <v/>
          </cell>
          <cell r="G720" t="str">
            <v/>
          </cell>
        </row>
        <row r="721">
          <cell r="B721">
            <v>33</v>
          </cell>
          <cell r="C721" t="str">
            <v>ELGIN ISD</v>
          </cell>
          <cell r="D721" t="str">
            <v/>
          </cell>
          <cell r="E721">
            <v>2732.77</v>
          </cell>
          <cell r="F721" t="str">
            <v/>
          </cell>
          <cell r="G721" t="str">
            <v/>
          </cell>
        </row>
        <row r="722">
          <cell r="B722">
            <v>230</v>
          </cell>
          <cell r="C722" t="str">
            <v>EVANT ISD</v>
          </cell>
          <cell r="D722">
            <v>146.16</v>
          </cell>
          <cell r="E722">
            <v>350.21999999999997</v>
          </cell>
          <cell r="F722" t="str">
            <v/>
          </cell>
          <cell r="G722" t="str">
            <v/>
          </cell>
        </row>
        <row r="723">
          <cell r="B723">
            <v>723</v>
          </cell>
          <cell r="C723" t="str">
            <v>EZZELL ISD</v>
          </cell>
          <cell r="D723">
            <v>158.34</v>
          </cell>
          <cell r="E723">
            <v>328.86</v>
          </cell>
          <cell r="F723" t="str">
            <v/>
          </cell>
          <cell r="G723" t="str">
            <v/>
          </cell>
        </row>
        <row r="724">
          <cell r="B724">
            <v>377</v>
          </cell>
          <cell r="C724" t="str">
            <v>FAYETTEVILLE ISD</v>
          </cell>
          <cell r="D724">
            <v>32.9</v>
          </cell>
          <cell r="E724">
            <v>160.32</v>
          </cell>
          <cell r="F724" t="str">
            <v/>
          </cell>
          <cell r="G724" t="str">
            <v/>
          </cell>
        </row>
        <row r="725">
          <cell r="B725">
            <v>374</v>
          </cell>
          <cell r="C725" t="str">
            <v>FLATONIA ISD</v>
          </cell>
          <cell r="D725">
            <v>281.05</v>
          </cell>
          <cell r="E725">
            <v>488.53000000000003</v>
          </cell>
          <cell r="F725" t="str">
            <v/>
          </cell>
          <cell r="G725" t="str">
            <v/>
          </cell>
        </row>
        <row r="726">
          <cell r="B726">
            <v>1147</v>
          </cell>
          <cell r="C726" t="str">
            <v>FLORENCE ISD</v>
          </cell>
          <cell r="D726" t="str">
            <v/>
          </cell>
          <cell r="E726">
            <v>275.94</v>
          </cell>
          <cell r="F726" t="str">
            <v/>
          </cell>
          <cell r="G726" t="str">
            <v/>
          </cell>
        </row>
        <row r="727">
          <cell r="B727">
            <v>941</v>
          </cell>
          <cell r="C727" t="str">
            <v>FRANKLIN ISD</v>
          </cell>
          <cell r="D727">
            <v>116.76</v>
          </cell>
          <cell r="E727">
            <v>116.76</v>
          </cell>
          <cell r="F727" t="str">
            <v/>
          </cell>
          <cell r="G727" t="str">
            <v/>
          </cell>
        </row>
        <row r="728">
          <cell r="B728">
            <v>413</v>
          </cell>
          <cell r="C728" t="str">
            <v>FREDERICKSBURG ISD</v>
          </cell>
          <cell r="D728">
            <v>903.68000000000006</v>
          </cell>
          <cell r="E728">
            <v>1661.8400000000001</v>
          </cell>
          <cell r="F728">
            <v>42.5</v>
          </cell>
          <cell r="G728">
            <v>47.5</v>
          </cell>
        </row>
        <row r="729">
          <cell r="B729">
            <v>231</v>
          </cell>
          <cell r="C729" t="str">
            <v>GATESVILLE ISD</v>
          </cell>
          <cell r="D729" t="str">
            <v/>
          </cell>
          <cell r="E729">
            <v>95.71</v>
          </cell>
          <cell r="F729" t="str">
            <v/>
          </cell>
          <cell r="G729" t="str">
            <v/>
          </cell>
        </row>
        <row r="730">
          <cell r="B730">
            <v>810</v>
          </cell>
          <cell r="C730" t="str">
            <v>GAUSE ISD</v>
          </cell>
          <cell r="D730">
            <v>115.14999999999999</v>
          </cell>
          <cell r="E730">
            <v>261.31</v>
          </cell>
          <cell r="F730">
            <v>8.75</v>
          </cell>
          <cell r="G730">
            <v>25</v>
          </cell>
        </row>
        <row r="731">
          <cell r="B731">
            <v>1148</v>
          </cell>
          <cell r="C731" t="str">
            <v>GEORGETOWN ISD</v>
          </cell>
          <cell r="D731">
            <v>133.98000000000002</v>
          </cell>
          <cell r="E731">
            <v>795.82000000000016</v>
          </cell>
          <cell r="F731" t="str">
            <v/>
          </cell>
          <cell r="G731" t="str">
            <v/>
          </cell>
        </row>
        <row r="732">
          <cell r="B732">
            <v>724</v>
          </cell>
          <cell r="C732" t="str">
            <v>GIDDINGS ISD</v>
          </cell>
          <cell r="D732">
            <v>1744.51</v>
          </cell>
          <cell r="E732">
            <v>3109.33</v>
          </cell>
          <cell r="F732">
            <v>470</v>
          </cell>
          <cell r="G732">
            <v>605</v>
          </cell>
        </row>
        <row r="733">
          <cell r="B733">
            <v>815</v>
          </cell>
          <cell r="C733" t="str">
            <v>GOLDTHWAITE ISD</v>
          </cell>
          <cell r="D733">
            <v>101.34</v>
          </cell>
          <cell r="E733">
            <v>323.94</v>
          </cell>
          <cell r="F733" t="str">
            <v/>
          </cell>
          <cell r="G733" t="str">
            <v/>
          </cell>
        </row>
        <row r="734">
          <cell r="B734">
            <v>417</v>
          </cell>
          <cell r="C734" t="str">
            <v>GONZALES ISD</v>
          </cell>
          <cell r="D734" t="str">
            <v/>
          </cell>
          <cell r="E734">
            <v>137.75</v>
          </cell>
          <cell r="F734" t="str">
            <v/>
          </cell>
          <cell r="G734" t="str">
            <v/>
          </cell>
        </row>
        <row r="735">
          <cell r="B735">
            <v>1149</v>
          </cell>
          <cell r="C735" t="str">
            <v>GRANGER ISD</v>
          </cell>
          <cell r="D735">
            <v>207.48000000000002</v>
          </cell>
          <cell r="E735">
            <v>207.48000000000002</v>
          </cell>
          <cell r="F735" t="str">
            <v/>
          </cell>
          <cell r="G735">
            <v>10</v>
          </cell>
        </row>
        <row r="736">
          <cell r="B736">
            <v>718</v>
          </cell>
          <cell r="C736" t="str">
            <v>HALLETTSVILLE ISD</v>
          </cell>
          <cell r="D736">
            <v>158.34</v>
          </cell>
          <cell r="E736">
            <v>885.54000000000008</v>
          </cell>
          <cell r="F736" t="str">
            <v/>
          </cell>
          <cell r="G736" t="str">
            <v/>
          </cell>
        </row>
        <row r="737">
          <cell r="B737">
            <v>414</v>
          </cell>
          <cell r="C737" t="str">
            <v>HARPER ISD</v>
          </cell>
          <cell r="D737" t="str">
            <v/>
          </cell>
          <cell r="E737">
            <v>164.5</v>
          </cell>
          <cell r="F737" t="str">
            <v/>
          </cell>
          <cell r="G737" t="str">
            <v/>
          </cell>
        </row>
        <row r="738">
          <cell r="B738">
            <v>549</v>
          </cell>
          <cell r="C738" t="str">
            <v>HAYS CONS ISD</v>
          </cell>
          <cell r="D738">
            <v>164.5</v>
          </cell>
          <cell r="E738">
            <v>164.5</v>
          </cell>
          <cell r="F738" t="str">
            <v/>
          </cell>
          <cell r="G738" t="str">
            <v/>
          </cell>
        </row>
        <row r="739">
          <cell r="B739">
            <v>1356</v>
          </cell>
          <cell r="C739" t="str">
            <v>HAYS COUNTY JUVENILE CENTER</v>
          </cell>
          <cell r="D739">
            <v>82.25</v>
          </cell>
          <cell r="E739">
            <v>82.25</v>
          </cell>
          <cell r="F739">
            <v>6.25</v>
          </cell>
          <cell r="G739">
            <v>18.75</v>
          </cell>
        </row>
        <row r="740">
          <cell r="B740">
            <v>942</v>
          </cell>
          <cell r="C740" t="str">
            <v>HEARNE ISD</v>
          </cell>
          <cell r="D740">
            <v>807.51</v>
          </cell>
          <cell r="E740">
            <v>807.5100000000001</v>
          </cell>
          <cell r="F740" t="str">
            <v/>
          </cell>
          <cell r="G740" t="str">
            <v/>
          </cell>
        </row>
        <row r="741">
          <cell r="B741">
            <v>1286</v>
          </cell>
          <cell r="C741" t="str">
            <v>HELPING HAND HOME FOR CHILDREN</v>
          </cell>
          <cell r="D741">
            <v>16.45</v>
          </cell>
          <cell r="E741">
            <v>131.6</v>
          </cell>
          <cell r="F741" t="str">
            <v/>
          </cell>
          <cell r="G741" t="str">
            <v/>
          </cell>
        </row>
        <row r="742">
          <cell r="B742">
            <v>46</v>
          </cell>
          <cell r="C742" t="str">
            <v>HOLLAND ISD</v>
          </cell>
          <cell r="D742">
            <v>111.6</v>
          </cell>
          <cell r="E742">
            <v>111.6</v>
          </cell>
          <cell r="F742">
            <v>20</v>
          </cell>
          <cell r="G742">
            <v>27.5</v>
          </cell>
        </row>
        <row r="743">
          <cell r="B743">
            <v>692</v>
          </cell>
          <cell r="C743" t="str">
            <v>HUNT ISD</v>
          </cell>
          <cell r="D743">
            <v>297.85000000000002</v>
          </cell>
          <cell r="E743">
            <v>619.92999999999995</v>
          </cell>
          <cell r="F743" t="str">
            <v/>
          </cell>
          <cell r="G743">
            <v>20</v>
          </cell>
        </row>
        <row r="744">
          <cell r="B744">
            <v>1150</v>
          </cell>
          <cell r="C744" t="str">
            <v>HUTTO ISD</v>
          </cell>
          <cell r="D744" t="str">
            <v/>
          </cell>
          <cell r="E744">
            <v>811.45000000000016</v>
          </cell>
          <cell r="F744" t="str">
            <v/>
          </cell>
          <cell r="G744">
            <v>13.75</v>
          </cell>
        </row>
        <row r="745">
          <cell r="B745">
            <v>5423</v>
          </cell>
          <cell r="C745" t="str">
            <v>IDEA ACADEMY AUSTIN FDP</v>
          </cell>
          <cell r="D745" t="str">
            <v/>
          </cell>
          <cell r="E745" t="str">
            <v/>
          </cell>
          <cell r="F745" t="str">
            <v/>
          </cell>
          <cell r="G745" t="str">
            <v/>
          </cell>
        </row>
        <row r="746">
          <cell r="B746">
            <v>1297</v>
          </cell>
          <cell r="C746" t="str">
            <v>IMMANUEL LUTHERAN SCHOOL</v>
          </cell>
          <cell r="D746">
            <v>16.45</v>
          </cell>
          <cell r="E746">
            <v>230.3</v>
          </cell>
          <cell r="F746">
            <v>1.25</v>
          </cell>
          <cell r="G746">
            <v>1.25</v>
          </cell>
        </row>
        <row r="747">
          <cell r="B747">
            <v>694</v>
          </cell>
          <cell r="C747" t="str">
            <v>INGRAM ISD</v>
          </cell>
          <cell r="D747">
            <v>405.75</v>
          </cell>
          <cell r="E747">
            <v>962.01</v>
          </cell>
          <cell r="F747">
            <v>76.25</v>
          </cell>
          <cell r="G747">
            <v>190</v>
          </cell>
        </row>
        <row r="748">
          <cell r="B748">
            <v>1151</v>
          </cell>
          <cell r="C748" t="str">
            <v>JARRELL ISD</v>
          </cell>
          <cell r="D748" t="str">
            <v/>
          </cell>
          <cell r="E748">
            <v>984.36</v>
          </cell>
          <cell r="F748" t="str">
            <v/>
          </cell>
          <cell r="G748" t="str">
            <v/>
          </cell>
        </row>
        <row r="749">
          <cell r="B749">
            <v>93</v>
          </cell>
          <cell r="C749" t="str">
            <v>JOHNSON CITY ISD</v>
          </cell>
          <cell r="D749">
            <v>146.16</v>
          </cell>
          <cell r="E749">
            <v>146.16</v>
          </cell>
          <cell r="F749" t="str">
            <v/>
          </cell>
          <cell r="G749" t="str">
            <v/>
          </cell>
        </row>
        <row r="750">
          <cell r="B750">
            <v>233</v>
          </cell>
          <cell r="C750" t="str">
            <v>JONESBORO ISD</v>
          </cell>
          <cell r="D750">
            <v>182.70000000000002</v>
          </cell>
          <cell r="E750">
            <v>330.66</v>
          </cell>
          <cell r="F750" t="str">
            <v/>
          </cell>
          <cell r="G750" t="str">
            <v/>
          </cell>
        </row>
        <row r="751">
          <cell r="B751">
            <v>5555</v>
          </cell>
          <cell r="C751" t="str">
            <v>JUBILEE ACADEMIC CENTER ATHLOS AUSTIN FDP</v>
          </cell>
          <cell r="D751" t="str">
            <v/>
          </cell>
          <cell r="E751" t="str">
            <v/>
          </cell>
          <cell r="F751" t="str">
            <v/>
          </cell>
          <cell r="G751" t="str">
            <v/>
          </cell>
        </row>
        <row r="752">
          <cell r="B752">
            <v>695</v>
          </cell>
          <cell r="C752" t="str">
            <v>JUNCTION ISD</v>
          </cell>
          <cell r="D752">
            <v>122.32</v>
          </cell>
          <cell r="E752">
            <v>228.33999999999997</v>
          </cell>
          <cell r="F752" t="str">
            <v/>
          </cell>
          <cell r="G752" t="str">
            <v/>
          </cell>
        </row>
        <row r="753">
          <cell r="B753">
            <v>693</v>
          </cell>
          <cell r="C753" t="str">
            <v>KERRVILLE ISD</v>
          </cell>
          <cell r="D753" t="str">
            <v/>
          </cell>
          <cell r="E753">
            <v>133.97999999999999</v>
          </cell>
          <cell r="F753" t="str">
            <v/>
          </cell>
          <cell r="G753" t="str">
            <v/>
          </cell>
        </row>
        <row r="754">
          <cell r="B754">
            <v>47</v>
          </cell>
          <cell r="C754" t="str">
            <v>KILLEEN ISD</v>
          </cell>
          <cell r="D754">
            <v>12924.240000000002</v>
          </cell>
          <cell r="E754">
            <v>18515.739999999998</v>
          </cell>
          <cell r="F754" t="str">
            <v/>
          </cell>
          <cell r="G754" t="str">
            <v/>
          </cell>
        </row>
        <row r="755">
          <cell r="B755">
            <v>1064</v>
          </cell>
          <cell r="C755" t="str">
            <v>KIPP TEXAS PUBLIC SCHOOLS</v>
          </cell>
          <cell r="D755">
            <v>22098.350000000017</v>
          </cell>
          <cell r="E755">
            <v>33539.020000000004</v>
          </cell>
          <cell r="F755">
            <v>8822.5</v>
          </cell>
          <cell r="G755">
            <v>11305</v>
          </cell>
        </row>
        <row r="756">
          <cell r="B756">
            <v>375</v>
          </cell>
          <cell r="C756" t="str">
            <v>LA GRANGE ISD</v>
          </cell>
          <cell r="D756">
            <v>453.40000000000003</v>
          </cell>
          <cell r="E756">
            <v>480.35</v>
          </cell>
          <cell r="F756" t="str">
            <v/>
          </cell>
          <cell r="G756" t="str">
            <v/>
          </cell>
        </row>
        <row r="757">
          <cell r="B757">
            <v>1073</v>
          </cell>
          <cell r="C757" t="str">
            <v>LAGO VISTA ISD</v>
          </cell>
          <cell r="D757" t="str">
            <v/>
          </cell>
          <cell r="E757">
            <v>716.80000000000007</v>
          </cell>
          <cell r="F757" t="str">
            <v/>
          </cell>
          <cell r="G757" t="str">
            <v/>
          </cell>
        </row>
        <row r="758">
          <cell r="B758">
            <v>1074</v>
          </cell>
          <cell r="C758" t="str">
            <v>LAKE TRAVIS ISD</v>
          </cell>
          <cell r="D758" t="str">
            <v/>
          </cell>
          <cell r="E758" t="str">
            <v/>
          </cell>
          <cell r="F758">
            <v>0</v>
          </cell>
          <cell r="G758" t="str">
            <v/>
          </cell>
        </row>
        <row r="759">
          <cell r="B759">
            <v>715</v>
          </cell>
          <cell r="C759" t="str">
            <v>LAMPASAS ISD</v>
          </cell>
          <cell r="D759">
            <v>613.81000000000006</v>
          </cell>
          <cell r="E759">
            <v>2987.37</v>
          </cell>
          <cell r="F759" t="str">
            <v/>
          </cell>
          <cell r="G759" t="str">
            <v/>
          </cell>
        </row>
        <row r="760">
          <cell r="B760">
            <v>1156</v>
          </cell>
          <cell r="C760" t="str">
            <v>LEANDER ISD</v>
          </cell>
          <cell r="D760">
            <v>82.25</v>
          </cell>
          <cell r="E760">
            <v>4367.2100000000009</v>
          </cell>
          <cell r="F760" t="str">
            <v/>
          </cell>
          <cell r="G760" t="str">
            <v/>
          </cell>
        </row>
        <row r="761">
          <cell r="B761">
            <v>725</v>
          </cell>
          <cell r="C761" t="str">
            <v>LEXINGTON ISD</v>
          </cell>
          <cell r="D761">
            <v>133.98000000000002</v>
          </cell>
          <cell r="E761">
            <v>133.98000000000002</v>
          </cell>
          <cell r="F761" t="str">
            <v/>
          </cell>
          <cell r="G761" t="str">
            <v/>
          </cell>
        </row>
        <row r="762">
          <cell r="B762">
            <v>1152</v>
          </cell>
          <cell r="C762" t="str">
            <v>LIBERTY HILL ISD</v>
          </cell>
          <cell r="D762">
            <v>834.72</v>
          </cell>
          <cell r="E762">
            <v>834.72</v>
          </cell>
          <cell r="F762">
            <v>186.25</v>
          </cell>
          <cell r="G762">
            <v>122.5</v>
          </cell>
        </row>
        <row r="763">
          <cell r="B763">
            <v>748</v>
          </cell>
          <cell r="C763" t="str">
            <v>LLANO ISD</v>
          </cell>
          <cell r="D763">
            <v>462.08000000000004</v>
          </cell>
          <cell r="E763">
            <v>879.43999999999994</v>
          </cell>
          <cell r="F763">
            <v>40</v>
          </cell>
          <cell r="G763">
            <v>10</v>
          </cell>
        </row>
        <row r="764">
          <cell r="B764">
            <v>142</v>
          </cell>
          <cell r="C764" t="str">
            <v>LOCKHART ISD</v>
          </cell>
          <cell r="D764">
            <v>1173.73</v>
          </cell>
          <cell r="E764">
            <v>1173.73</v>
          </cell>
          <cell r="F764">
            <v>26.249999999999996</v>
          </cell>
          <cell r="G764">
            <v>26.249999999999996</v>
          </cell>
        </row>
        <row r="765">
          <cell r="B765">
            <v>777</v>
          </cell>
          <cell r="C765" t="str">
            <v>LOHN ISD</v>
          </cell>
          <cell r="D765">
            <v>316.68</v>
          </cell>
          <cell r="E765">
            <v>328.86</v>
          </cell>
          <cell r="F765">
            <v>16.25</v>
          </cell>
          <cell r="G765">
            <v>16.25</v>
          </cell>
        </row>
        <row r="766">
          <cell r="B766">
            <v>716</v>
          </cell>
          <cell r="C766" t="str">
            <v>LOMETA ISD</v>
          </cell>
          <cell r="D766">
            <v>106.02</v>
          </cell>
          <cell r="E766">
            <v>106.02</v>
          </cell>
          <cell r="F766" t="str">
            <v/>
          </cell>
          <cell r="G766" t="str">
            <v/>
          </cell>
        </row>
        <row r="767">
          <cell r="B767">
            <v>143</v>
          </cell>
          <cell r="C767" t="str">
            <v>LULING ISD</v>
          </cell>
          <cell r="D767">
            <v>49.35</v>
          </cell>
          <cell r="E767">
            <v>294.20999999999998</v>
          </cell>
          <cell r="F767" t="str">
            <v/>
          </cell>
          <cell r="G767" t="str">
            <v/>
          </cell>
        </row>
        <row r="768">
          <cell r="B768">
            <v>1229</v>
          </cell>
          <cell r="C768" t="str">
            <v>LUTHERAN SOCIAL SERVICES OF THE SOUTH</v>
          </cell>
          <cell r="D768">
            <v>182.56</v>
          </cell>
          <cell r="E768">
            <v>297.71000000000004</v>
          </cell>
          <cell r="F768">
            <v>18.75</v>
          </cell>
          <cell r="G768">
            <v>33.75</v>
          </cell>
        </row>
        <row r="769">
          <cell r="B769">
            <v>1070</v>
          </cell>
          <cell r="C769" t="str">
            <v>MANOR ISD</v>
          </cell>
          <cell r="D769">
            <v>1527.6599999999999</v>
          </cell>
          <cell r="E769">
            <v>4833.28</v>
          </cell>
          <cell r="F769" t="str">
            <v/>
          </cell>
          <cell r="G769" t="str">
            <v/>
          </cell>
        </row>
        <row r="770">
          <cell r="B770">
            <v>141</v>
          </cell>
          <cell r="C770" t="str">
            <v>MARBLE FALLS ISD</v>
          </cell>
          <cell r="D770">
            <v>1632.16</v>
          </cell>
          <cell r="E770">
            <v>2596.08</v>
          </cell>
          <cell r="F770">
            <v>2555</v>
          </cell>
          <cell r="G770">
            <v>2730</v>
          </cell>
        </row>
        <row r="771">
          <cell r="B771">
            <v>451</v>
          </cell>
          <cell r="C771" t="str">
            <v>MARION ISD</v>
          </cell>
          <cell r="D771">
            <v>687.28000000000009</v>
          </cell>
          <cell r="E771">
            <v>1064.44</v>
          </cell>
          <cell r="F771" t="str">
            <v/>
          </cell>
          <cell r="G771" t="str">
            <v/>
          </cell>
        </row>
        <row r="772">
          <cell r="B772">
            <v>363</v>
          </cell>
          <cell r="C772" t="str">
            <v>MARLIN ISD</v>
          </cell>
          <cell r="D772">
            <v>163.80000000000001</v>
          </cell>
          <cell r="E772">
            <v>163.80000000000001</v>
          </cell>
          <cell r="F772" t="str">
            <v/>
          </cell>
          <cell r="G772" t="str">
            <v/>
          </cell>
        </row>
        <row r="773">
          <cell r="B773">
            <v>768</v>
          </cell>
          <cell r="C773" t="str">
            <v>MASON ISD</v>
          </cell>
          <cell r="D773">
            <v>147.96</v>
          </cell>
          <cell r="E773">
            <v>147.96</v>
          </cell>
          <cell r="F773" t="str">
            <v/>
          </cell>
          <cell r="G773" t="str">
            <v/>
          </cell>
        </row>
        <row r="774">
          <cell r="B774">
            <v>35</v>
          </cell>
          <cell r="C774" t="str">
            <v>MCDADE ISD</v>
          </cell>
          <cell r="D774" t="str">
            <v/>
          </cell>
          <cell r="E774">
            <v>414.01</v>
          </cell>
          <cell r="F774" t="str">
            <v/>
          </cell>
          <cell r="G774" t="str">
            <v/>
          </cell>
        </row>
        <row r="775">
          <cell r="B775">
            <v>30</v>
          </cell>
          <cell r="C775" t="str">
            <v>MEDINA ISD</v>
          </cell>
          <cell r="D775">
            <v>65.8</v>
          </cell>
          <cell r="E775">
            <v>230.3</v>
          </cell>
          <cell r="F775" t="str">
            <v/>
          </cell>
          <cell r="G775" t="str">
            <v/>
          </cell>
        </row>
        <row r="776">
          <cell r="B776">
            <v>805</v>
          </cell>
          <cell r="C776" t="str">
            <v>MENARD ISD</v>
          </cell>
          <cell r="D776">
            <v>180.95</v>
          </cell>
          <cell r="E776" t="str">
            <v/>
          </cell>
          <cell r="F776">
            <v>5</v>
          </cell>
          <cell r="G776" t="str">
            <v/>
          </cell>
        </row>
        <row r="777">
          <cell r="B777">
            <v>1722</v>
          </cell>
          <cell r="C777" t="str">
            <v>MERIDIAN WORLD SCHOOL</v>
          </cell>
          <cell r="D777">
            <v>335.34000000000003</v>
          </cell>
          <cell r="E777">
            <v>679.5</v>
          </cell>
          <cell r="F777" t="str">
            <v/>
          </cell>
          <cell r="G777" t="str">
            <v/>
          </cell>
        </row>
        <row r="778">
          <cell r="B778">
            <v>811</v>
          </cell>
          <cell r="C778" t="str">
            <v>MILANO ISD</v>
          </cell>
          <cell r="D778">
            <v>16.45</v>
          </cell>
          <cell r="E778">
            <v>138.25000000000003</v>
          </cell>
          <cell r="F778" t="str">
            <v/>
          </cell>
          <cell r="G778" t="str">
            <v/>
          </cell>
        </row>
        <row r="779">
          <cell r="B779">
            <v>719</v>
          </cell>
          <cell r="C779" t="str">
            <v>MOULTON ISD</v>
          </cell>
          <cell r="D779" t="str">
            <v/>
          </cell>
          <cell r="E779">
            <v>178.20000000000002</v>
          </cell>
          <cell r="F779" t="str">
            <v/>
          </cell>
          <cell r="G779" t="str">
            <v/>
          </cell>
        </row>
        <row r="780">
          <cell r="B780">
            <v>816</v>
          </cell>
          <cell r="C780" t="str">
            <v>MULLIN ISD</v>
          </cell>
          <cell r="D780" t="str">
            <v/>
          </cell>
          <cell r="E780" t="str">
            <v/>
          </cell>
          <cell r="F780" t="str">
            <v/>
          </cell>
          <cell r="G780" t="str">
            <v/>
          </cell>
        </row>
        <row r="781">
          <cell r="B781">
            <v>943</v>
          </cell>
          <cell r="C781" t="str">
            <v>MUMFORD ISD</v>
          </cell>
          <cell r="D781">
            <v>32.9</v>
          </cell>
          <cell r="E781">
            <v>280.59000000000003</v>
          </cell>
          <cell r="F781" t="str">
            <v/>
          </cell>
          <cell r="G781" t="str">
            <v/>
          </cell>
        </row>
        <row r="782">
          <cell r="B782">
            <v>450</v>
          </cell>
          <cell r="C782" t="str">
            <v>NAVARRO ISD</v>
          </cell>
          <cell r="D782">
            <v>478.93000000000006</v>
          </cell>
          <cell r="E782">
            <v>830.43000000000006</v>
          </cell>
          <cell r="F782" t="str">
            <v/>
          </cell>
          <cell r="G782" t="str">
            <v/>
          </cell>
        </row>
        <row r="783">
          <cell r="B783">
            <v>214</v>
          </cell>
          <cell r="C783" t="str">
            <v>NEW BRAUNFELS ISD</v>
          </cell>
          <cell r="D783" t="str">
            <v/>
          </cell>
          <cell r="E783">
            <v>217.14</v>
          </cell>
          <cell r="F783" t="str">
            <v/>
          </cell>
          <cell r="G783" t="str">
            <v/>
          </cell>
        </row>
        <row r="784">
          <cell r="B784">
            <v>1188</v>
          </cell>
          <cell r="C784" t="str">
            <v>NEW HORIZONS RANCH AND CENTER INC</v>
          </cell>
          <cell r="D784" t="str">
            <v/>
          </cell>
          <cell r="E784" t="str">
            <v/>
          </cell>
          <cell r="F784" t="str">
            <v/>
          </cell>
          <cell r="G784" t="str">
            <v/>
          </cell>
        </row>
        <row r="785">
          <cell r="B785">
            <v>418</v>
          </cell>
          <cell r="C785" t="str">
            <v>NIXON SMILEY CISD</v>
          </cell>
          <cell r="D785">
            <v>146.16</v>
          </cell>
          <cell r="E785">
            <v>799.81999999999994</v>
          </cell>
          <cell r="F785" t="str">
            <v/>
          </cell>
          <cell r="G785" t="str">
            <v/>
          </cell>
        </row>
        <row r="786">
          <cell r="B786">
            <v>5000991</v>
          </cell>
          <cell r="C786" t="str">
            <v>NORTHSIDE ISD MAINLAND</v>
          </cell>
          <cell r="D786" t="str">
            <v/>
          </cell>
          <cell r="E786" t="str">
            <v/>
          </cell>
          <cell r="F786" t="str">
            <v/>
          </cell>
          <cell r="G786" t="str">
            <v/>
          </cell>
        </row>
        <row r="787">
          <cell r="B787">
            <v>5005259</v>
          </cell>
          <cell r="C787" t="str">
            <v>NORTHSIDE ISD NORTHWEST</v>
          </cell>
          <cell r="D787" t="str">
            <v/>
          </cell>
          <cell r="E787" t="str">
            <v/>
          </cell>
          <cell r="F787" t="str">
            <v/>
          </cell>
          <cell r="G787" t="str">
            <v/>
          </cell>
        </row>
        <row r="788">
          <cell r="B788">
            <v>232</v>
          </cell>
          <cell r="C788" t="str">
            <v>OGLESBY ISD</v>
          </cell>
          <cell r="D788">
            <v>101.34</v>
          </cell>
          <cell r="E788">
            <v>207.36</v>
          </cell>
          <cell r="F788">
            <v>3.75</v>
          </cell>
          <cell r="G788">
            <v>3.75</v>
          </cell>
        </row>
        <row r="789">
          <cell r="B789">
            <v>1275</v>
          </cell>
          <cell r="C789" t="str">
            <v>PEGASUS SCHOOLS INC</v>
          </cell>
          <cell r="D789">
            <v>133.98000000000002</v>
          </cell>
          <cell r="E789">
            <v>133.98000000000002</v>
          </cell>
          <cell r="F789" t="str">
            <v/>
          </cell>
          <cell r="G789" t="str">
            <v/>
          </cell>
        </row>
        <row r="790">
          <cell r="B790">
            <v>1069</v>
          </cell>
          <cell r="C790" t="str">
            <v>PFLUGERVILLE ISD</v>
          </cell>
          <cell r="D790">
            <v>255.78000000000003</v>
          </cell>
          <cell r="E790">
            <v>2394.5499999999997</v>
          </cell>
          <cell r="F790" t="str">
            <v/>
          </cell>
          <cell r="G790" t="str">
            <v/>
          </cell>
        </row>
        <row r="791">
          <cell r="B791">
            <v>144</v>
          </cell>
          <cell r="C791" t="str">
            <v>PRAIRIE LEA ISD</v>
          </cell>
          <cell r="D791">
            <v>165.14000000000001</v>
          </cell>
          <cell r="E791">
            <v>176.16000000000003</v>
          </cell>
          <cell r="F791" t="str">
            <v/>
          </cell>
          <cell r="G791" t="str">
            <v/>
          </cell>
        </row>
        <row r="792">
          <cell r="B792">
            <v>354</v>
          </cell>
          <cell r="C792" t="str">
            <v>PREMIER HIGH SCHOOLS</v>
          </cell>
          <cell r="D792">
            <v>452.02</v>
          </cell>
          <cell r="E792">
            <v>1143.04</v>
          </cell>
          <cell r="F792" t="str">
            <v/>
          </cell>
          <cell r="G792" t="str">
            <v/>
          </cell>
        </row>
        <row r="793">
          <cell r="B793">
            <v>818</v>
          </cell>
          <cell r="C793" t="str">
            <v>PRIDDY ISD</v>
          </cell>
          <cell r="D793">
            <v>146.16</v>
          </cell>
          <cell r="E793">
            <v>294.21000000000004</v>
          </cell>
          <cell r="F793">
            <v>7.5</v>
          </cell>
          <cell r="G793">
            <v>7.5</v>
          </cell>
        </row>
        <row r="794">
          <cell r="B794">
            <v>42</v>
          </cell>
          <cell r="C794" t="str">
            <v>PRIORITY SYSTEMS INC</v>
          </cell>
          <cell r="D794">
            <v>309.8</v>
          </cell>
          <cell r="E794">
            <v>713.14</v>
          </cell>
          <cell r="F794" t="str">
            <v/>
          </cell>
          <cell r="G794" t="str">
            <v/>
          </cell>
        </row>
        <row r="795">
          <cell r="B795">
            <v>972</v>
          </cell>
          <cell r="C795" t="str">
            <v>RICHLAND SPRINGS ISD</v>
          </cell>
          <cell r="D795" t="str">
            <v/>
          </cell>
          <cell r="E795">
            <v>177.74999999999997</v>
          </cell>
          <cell r="F795" t="str">
            <v/>
          </cell>
          <cell r="G795">
            <v>11.25</v>
          </cell>
        </row>
        <row r="796">
          <cell r="B796">
            <v>776</v>
          </cell>
          <cell r="C796" t="str">
            <v>ROCHELLE ISD</v>
          </cell>
          <cell r="D796">
            <v>263.11</v>
          </cell>
          <cell r="E796">
            <v>263.11</v>
          </cell>
          <cell r="F796">
            <v>22.5</v>
          </cell>
          <cell r="G796">
            <v>26.25</v>
          </cell>
        </row>
        <row r="797">
          <cell r="B797">
            <v>812</v>
          </cell>
          <cell r="C797" t="str">
            <v>ROCKDALE ISD</v>
          </cell>
          <cell r="D797">
            <v>115.14999999999999</v>
          </cell>
          <cell r="E797">
            <v>283.88</v>
          </cell>
          <cell r="F797" t="str">
            <v/>
          </cell>
          <cell r="G797" t="str">
            <v/>
          </cell>
        </row>
        <row r="798">
          <cell r="B798">
            <v>48</v>
          </cell>
          <cell r="C798" t="str">
            <v>ROGERS ISD</v>
          </cell>
          <cell r="D798">
            <v>158.34</v>
          </cell>
          <cell r="E798">
            <v>365.81999999999994</v>
          </cell>
          <cell r="F798" t="str">
            <v/>
          </cell>
          <cell r="G798" t="str">
            <v/>
          </cell>
        </row>
        <row r="799">
          <cell r="B799">
            <v>1153</v>
          </cell>
          <cell r="C799" t="str">
            <v>ROUND ROCK ISD</v>
          </cell>
          <cell r="D799">
            <v>146.16</v>
          </cell>
          <cell r="E799">
            <v>146.16</v>
          </cell>
          <cell r="F799">
            <v>13.75</v>
          </cell>
          <cell r="G799" t="str">
            <v/>
          </cell>
        </row>
        <row r="800">
          <cell r="B800">
            <v>378</v>
          </cell>
          <cell r="C800" t="str">
            <v>ROUND TOP CARMINE ISD</v>
          </cell>
          <cell r="D800">
            <v>236.7</v>
          </cell>
          <cell r="E800">
            <v>236.7</v>
          </cell>
          <cell r="F800" t="str">
            <v/>
          </cell>
          <cell r="G800" t="str">
            <v/>
          </cell>
        </row>
        <row r="801">
          <cell r="B801">
            <v>1206</v>
          </cell>
          <cell r="C801" t="str">
            <v>SACRED HEART CHURCH</v>
          </cell>
          <cell r="D801" t="str">
            <v/>
          </cell>
          <cell r="E801" t="str">
            <v/>
          </cell>
          <cell r="F801" t="str">
            <v/>
          </cell>
          <cell r="G801" t="str">
            <v/>
          </cell>
        </row>
        <row r="802">
          <cell r="B802">
            <v>49</v>
          </cell>
          <cell r="C802" t="str">
            <v>SALADO ISD</v>
          </cell>
          <cell r="D802">
            <v>164.5</v>
          </cell>
          <cell r="E802">
            <v>329</v>
          </cell>
          <cell r="F802" t="str">
            <v/>
          </cell>
          <cell r="G802" t="str">
            <v/>
          </cell>
        </row>
        <row r="803">
          <cell r="B803">
            <v>5005850</v>
          </cell>
          <cell r="C803" t="str">
            <v>SAN ANTONIO ISD</v>
          </cell>
          <cell r="D803" t="str">
            <v/>
          </cell>
          <cell r="E803" t="str">
            <v/>
          </cell>
          <cell r="F803" t="str">
            <v/>
          </cell>
          <cell r="G803" t="str">
            <v/>
          </cell>
        </row>
        <row r="804">
          <cell r="B804">
            <v>5005582</v>
          </cell>
          <cell r="C804" t="str">
            <v>SAN ANTONIO ISD SAFB</v>
          </cell>
          <cell r="D804" t="str">
            <v/>
          </cell>
          <cell r="E804" t="str">
            <v/>
          </cell>
          <cell r="F804" t="str">
            <v/>
          </cell>
          <cell r="G804" t="str">
            <v/>
          </cell>
        </row>
        <row r="805">
          <cell r="B805">
            <v>546</v>
          </cell>
          <cell r="C805" t="str">
            <v>SAN MARCOS CISD</v>
          </cell>
          <cell r="D805">
            <v>301.2</v>
          </cell>
          <cell r="E805">
            <v>1394.5800000000002</v>
          </cell>
          <cell r="F805" t="str">
            <v/>
          </cell>
          <cell r="G805" t="str">
            <v/>
          </cell>
        </row>
        <row r="806">
          <cell r="B806">
            <v>971</v>
          </cell>
          <cell r="C806" t="str">
            <v>SAN SABA ISD</v>
          </cell>
          <cell r="D806">
            <v>163.80000000000001</v>
          </cell>
          <cell r="E806">
            <v>163.80000000000001</v>
          </cell>
          <cell r="F806">
            <v>11.25</v>
          </cell>
          <cell r="G806">
            <v>11.25</v>
          </cell>
        </row>
        <row r="807">
          <cell r="B807">
            <v>449</v>
          </cell>
          <cell r="C807" t="str">
            <v>SCHERTZ CIBOLO UNIVERSAL ISD</v>
          </cell>
          <cell r="D807">
            <v>5768.77</v>
          </cell>
          <cell r="E807">
            <v>12656.35</v>
          </cell>
          <cell r="F807">
            <v>542.5</v>
          </cell>
          <cell r="G807">
            <v>3038.75</v>
          </cell>
        </row>
        <row r="808">
          <cell r="B808">
            <v>376</v>
          </cell>
          <cell r="C808" t="str">
            <v>SCHULENBURG ISD</v>
          </cell>
          <cell r="D808" t="str">
            <v/>
          </cell>
          <cell r="E808">
            <v>164.5</v>
          </cell>
          <cell r="F808" t="str">
            <v/>
          </cell>
          <cell r="G808" t="str">
            <v/>
          </cell>
        </row>
        <row r="809">
          <cell r="B809">
            <v>448</v>
          </cell>
          <cell r="C809" t="str">
            <v>SEGUIN ISD</v>
          </cell>
          <cell r="D809">
            <v>1071.98</v>
          </cell>
          <cell r="E809">
            <v>1071.98</v>
          </cell>
          <cell r="F809">
            <v>215</v>
          </cell>
          <cell r="G809">
            <v>215</v>
          </cell>
        </row>
        <row r="810">
          <cell r="B810">
            <v>720</v>
          </cell>
          <cell r="C810" t="str">
            <v>SHINER ISD</v>
          </cell>
          <cell r="D810">
            <v>158.34</v>
          </cell>
          <cell r="E810">
            <v>580.14</v>
          </cell>
          <cell r="F810" t="str">
            <v/>
          </cell>
          <cell r="G810" t="str">
            <v/>
          </cell>
        </row>
        <row r="811">
          <cell r="B811">
            <v>1247</v>
          </cell>
          <cell r="C811" t="str">
            <v>SJRC TEXAS</v>
          </cell>
          <cell r="D811">
            <v>32.9</v>
          </cell>
          <cell r="E811">
            <v>32.9</v>
          </cell>
          <cell r="F811">
            <v>1.25</v>
          </cell>
          <cell r="G811">
            <v>1.25</v>
          </cell>
        </row>
        <row r="812">
          <cell r="B812">
            <v>34</v>
          </cell>
          <cell r="C812" t="str">
            <v>SMITHVILLE ISD</v>
          </cell>
          <cell r="D812">
            <v>1090.6199999999999</v>
          </cell>
          <cell r="E812">
            <v>1255.1199999999999</v>
          </cell>
          <cell r="F812" t="str">
            <v/>
          </cell>
          <cell r="G812" t="str">
            <v/>
          </cell>
        </row>
        <row r="813">
          <cell r="B813">
            <v>1373</v>
          </cell>
          <cell r="C813" t="str">
            <v>ST ROSE OF LIMA SCHOOL</v>
          </cell>
          <cell r="D813" t="str">
            <v/>
          </cell>
          <cell r="E813" t="str">
            <v/>
          </cell>
          <cell r="F813" t="str">
            <v/>
          </cell>
          <cell r="G813" t="str">
            <v/>
          </cell>
        </row>
        <row r="814">
          <cell r="B814">
            <v>722</v>
          </cell>
          <cell r="C814" t="str">
            <v>SWEET HOME ISD</v>
          </cell>
          <cell r="D814">
            <v>292.39</v>
          </cell>
          <cell r="E814">
            <v>292.39</v>
          </cell>
          <cell r="F814">
            <v>36.25</v>
          </cell>
          <cell r="G814">
            <v>50</v>
          </cell>
        </row>
        <row r="815">
          <cell r="B815">
            <v>1154</v>
          </cell>
          <cell r="C815" t="str">
            <v>TAYLOR ISD</v>
          </cell>
          <cell r="D815">
            <v>534.32000000000005</v>
          </cell>
          <cell r="E815">
            <v>1406.6399999999999</v>
          </cell>
          <cell r="F815" t="str">
            <v/>
          </cell>
          <cell r="G815" t="str">
            <v/>
          </cell>
        </row>
        <row r="816">
          <cell r="B816">
            <v>50</v>
          </cell>
          <cell r="C816" t="str">
            <v>TEMPLE ISD</v>
          </cell>
          <cell r="D816">
            <v>164.5</v>
          </cell>
          <cell r="E816">
            <v>164.5</v>
          </cell>
          <cell r="F816">
            <v>12.5</v>
          </cell>
          <cell r="G816">
            <v>12.5</v>
          </cell>
        </row>
        <row r="817">
          <cell r="B817">
            <v>1059</v>
          </cell>
          <cell r="C817" t="str">
            <v>TEXAS EMPOWERMENT ACADEMY</v>
          </cell>
          <cell r="D817">
            <v>153.44</v>
          </cell>
          <cell r="E817">
            <v>112.91</v>
          </cell>
          <cell r="F817" t="str">
            <v/>
          </cell>
          <cell r="G817" t="str">
            <v/>
          </cell>
        </row>
        <row r="818">
          <cell r="B818">
            <v>1249</v>
          </cell>
          <cell r="C818" t="str">
            <v>TEXAS JUVENILE JUSTICE DEPARTMENT</v>
          </cell>
          <cell r="D818">
            <v>671.44</v>
          </cell>
          <cell r="E818">
            <v>860.09</v>
          </cell>
          <cell r="F818" t="str">
            <v/>
          </cell>
          <cell r="G818" t="str">
            <v/>
          </cell>
        </row>
        <row r="819">
          <cell r="B819">
            <v>5446</v>
          </cell>
          <cell r="C819" t="str">
            <v>TEXAS SAN MARCOS TREATMENT CENTER</v>
          </cell>
          <cell r="D819">
            <v>343.40000000000003</v>
          </cell>
          <cell r="E819">
            <v>343.40000000000003</v>
          </cell>
          <cell r="F819">
            <v>86.25</v>
          </cell>
          <cell r="G819" t="str">
            <v/>
          </cell>
        </row>
        <row r="820">
          <cell r="B820">
            <v>1280</v>
          </cell>
          <cell r="C820" t="str">
            <v>TEXAS SCHOOL FOR THE BLIND</v>
          </cell>
          <cell r="D820">
            <v>32.9</v>
          </cell>
          <cell r="E820">
            <v>98.699999999999989</v>
          </cell>
          <cell r="F820" t="str">
            <v/>
          </cell>
          <cell r="G820" t="str">
            <v/>
          </cell>
        </row>
        <row r="821">
          <cell r="B821">
            <v>1281</v>
          </cell>
          <cell r="C821" t="str">
            <v>TEXAS SCHOOL FOR THE DEAF</v>
          </cell>
          <cell r="D821">
            <v>281.05</v>
          </cell>
          <cell r="E821">
            <v>523.01</v>
          </cell>
          <cell r="F821">
            <v>35</v>
          </cell>
          <cell r="G821">
            <v>146.25</v>
          </cell>
        </row>
        <row r="822">
          <cell r="B822">
            <v>1398</v>
          </cell>
          <cell r="C822" t="str">
            <v>THE SAFE ALLIANCE</v>
          </cell>
          <cell r="D822" t="str">
            <v/>
          </cell>
          <cell r="E822" t="str">
            <v/>
          </cell>
          <cell r="F822" t="str">
            <v/>
          </cell>
          <cell r="G822" t="str">
            <v/>
          </cell>
        </row>
        <row r="823">
          <cell r="B823">
            <v>813</v>
          </cell>
          <cell r="C823" t="str">
            <v>THORNDALE ISD</v>
          </cell>
          <cell r="D823" t="str">
            <v/>
          </cell>
          <cell r="E823">
            <v>168.64</v>
          </cell>
          <cell r="F823" t="str">
            <v/>
          </cell>
          <cell r="G823" t="str">
            <v/>
          </cell>
        </row>
        <row r="824">
          <cell r="B824">
            <v>1155</v>
          </cell>
          <cell r="C824" t="str">
            <v>THRALL ISD</v>
          </cell>
          <cell r="D824" t="str">
            <v/>
          </cell>
          <cell r="E824">
            <v>292.90000000000003</v>
          </cell>
          <cell r="F824" t="str">
            <v/>
          </cell>
          <cell r="G824" t="str">
            <v/>
          </cell>
        </row>
        <row r="825">
          <cell r="B825">
            <v>3860</v>
          </cell>
          <cell r="C825" t="str">
            <v>TJJD GIDDINGS STATE SCHOOL</v>
          </cell>
          <cell r="D825" t="str">
            <v/>
          </cell>
          <cell r="E825" t="str">
            <v/>
          </cell>
          <cell r="F825" t="str">
            <v/>
          </cell>
          <cell r="G825" t="str">
            <v/>
          </cell>
        </row>
        <row r="826">
          <cell r="B826">
            <v>1282</v>
          </cell>
          <cell r="C826" t="str">
            <v>TRAVIS COUNTY JUVENILE PROBATION SERVICES</v>
          </cell>
          <cell r="D826" t="str">
            <v/>
          </cell>
          <cell r="E826">
            <v>133.97999999999999</v>
          </cell>
          <cell r="F826" t="str">
            <v/>
          </cell>
          <cell r="G826" t="str">
            <v/>
          </cell>
        </row>
        <row r="827">
          <cell r="B827">
            <v>51</v>
          </cell>
          <cell r="C827" t="str">
            <v>TROY ISD</v>
          </cell>
          <cell r="D827" t="str">
            <v/>
          </cell>
          <cell r="E827">
            <v>132.96</v>
          </cell>
          <cell r="F827" t="str">
            <v/>
          </cell>
          <cell r="G827">
            <v>30</v>
          </cell>
        </row>
        <row r="828">
          <cell r="B828">
            <v>1063</v>
          </cell>
          <cell r="C828" t="str">
            <v>UNIVERSITY OF TEXAS AUSTIN</v>
          </cell>
          <cell r="D828" t="str">
            <v/>
          </cell>
          <cell r="E828">
            <v>320.45</v>
          </cell>
          <cell r="F828" t="str">
            <v/>
          </cell>
          <cell r="G828" t="str">
            <v/>
          </cell>
        </row>
        <row r="829">
          <cell r="B829">
            <v>721</v>
          </cell>
          <cell r="C829" t="str">
            <v>VYSEHRAD ISD</v>
          </cell>
          <cell r="D829">
            <v>133.98000000000002</v>
          </cell>
          <cell r="E829">
            <v>133.98000000000002</v>
          </cell>
          <cell r="F829" t="str">
            <v/>
          </cell>
          <cell r="G829" t="str">
            <v/>
          </cell>
        </row>
        <row r="830">
          <cell r="B830">
            <v>419</v>
          </cell>
          <cell r="C830" t="str">
            <v>WAELDER ISD</v>
          </cell>
          <cell r="D830">
            <v>232.32</v>
          </cell>
          <cell r="E830">
            <v>732.07999999999993</v>
          </cell>
          <cell r="F830">
            <v>15</v>
          </cell>
          <cell r="G830">
            <v>5</v>
          </cell>
        </row>
        <row r="831">
          <cell r="B831">
            <v>1057</v>
          </cell>
          <cell r="C831" t="str">
            <v>WAYSIDE SCHOOLS</v>
          </cell>
          <cell r="D831">
            <v>968.42000000000007</v>
          </cell>
          <cell r="E831">
            <v>1708.79</v>
          </cell>
          <cell r="F831" t="str">
            <v/>
          </cell>
          <cell r="G831" t="str">
            <v/>
          </cell>
        </row>
        <row r="832">
          <cell r="B832">
            <v>343</v>
          </cell>
          <cell r="C832" t="str">
            <v>WEST TEXAS HARMONY PUBLIC SCHOOLS</v>
          </cell>
          <cell r="D832" t="str">
            <v/>
          </cell>
          <cell r="E832" t="str">
            <v/>
          </cell>
          <cell r="F832" t="str">
            <v/>
          </cell>
          <cell r="G832" t="str">
            <v/>
          </cell>
        </row>
        <row r="833">
          <cell r="B833">
            <v>364</v>
          </cell>
          <cell r="C833" t="str">
            <v>WESTPHALIA ISD</v>
          </cell>
          <cell r="D833">
            <v>158.34</v>
          </cell>
          <cell r="E833">
            <v>341.04</v>
          </cell>
          <cell r="F833" t="str">
            <v/>
          </cell>
          <cell r="G833" t="str">
            <v/>
          </cell>
        </row>
        <row r="834">
          <cell r="B834">
            <v>548</v>
          </cell>
          <cell r="C834" t="str">
            <v>WIMBERLEY ISD</v>
          </cell>
          <cell r="D834">
            <v>164.5</v>
          </cell>
          <cell r="E834">
            <v>164.5</v>
          </cell>
          <cell r="F834">
            <v>3.75</v>
          </cell>
          <cell r="G834">
            <v>3.75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01A2-A80C-4221-9105-7BCDC32ACFCD}">
  <dimension ref="B1:H93"/>
  <sheetViews>
    <sheetView workbookViewId="0">
      <selection activeCell="B6" sqref="B6:E7"/>
    </sheetView>
  </sheetViews>
  <sheetFormatPr defaultRowHeight="15" x14ac:dyDescent="0.25"/>
  <cols>
    <col min="1" max="1" width="4.140625" customWidth="1"/>
    <col min="2" max="2" width="15.42578125" bestFit="1" customWidth="1"/>
    <col min="3" max="3" width="29.5703125" style="1" bestFit="1" customWidth="1"/>
    <col min="4" max="4" width="51" bestFit="1" customWidth="1"/>
    <col min="5" max="5" width="21" bestFit="1" customWidth="1"/>
    <col min="6" max="6" width="17.5703125" bestFit="1" customWidth="1"/>
    <col min="7" max="7" width="27.42578125" bestFit="1" customWidth="1"/>
    <col min="8" max="8" width="23.5703125" bestFit="1" customWidth="1"/>
  </cols>
  <sheetData>
    <row r="1" spans="2:8" ht="5.0999999999999996" customHeight="1" thickBot="1" x14ac:dyDescent="0.3"/>
    <row r="2" spans="2:8" ht="15.75" thickBot="1" x14ac:dyDescent="0.3">
      <c r="B2" s="2" t="s">
        <v>0</v>
      </c>
      <c r="C2" s="3" t="s">
        <v>1</v>
      </c>
    </row>
    <row r="3" spans="2:8" ht="15.75" thickBot="1" x14ac:dyDescent="0.3">
      <c r="B3" s="4" t="s">
        <v>2</v>
      </c>
      <c r="C3" s="3" t="s">
        <v>3</v>
      </c>
    </row>
    <row r="4" spans="2:8" ht="15.75" thickBot="1" x14ac:dyDescent="0.3">
      <c r="B4" s="4" t="s">
        <v>4</v>
      </c>
      <c r="C4" s="5" t="s">
        <v>5</v>
      </c>
    </row>
    <row r="6" spans="2:8" ht="15" customHeight="1" x14ac:dyDescent="0.25">
      <c r="B6" s="39" t="s">
        <v>95</v>
      </c>
      <c r="C6" s="40"/>
      <c r="D6" s="40"/>
      <c r="E6" s="41"/>
      <c r="F6" s="6"/>
      <c r="G6" s="6"/>
      <c r="H6" s="6"/>
    </row>
    <row r="7" spans="2:8" x14ac:dyDescent="0.25">
      <c r="B7" s="42"/>
      <c r="C7" s="43"/>
      <c r="D7" s="43"/>
      <c r="E7" s="44"/>
      <c r="F7" s="6"/>
      <c r="G7" s="6"/>
      <c r="H7" s="6"/>
    </row>
    <row r="8" spans="2:8" x14ac:dyDescent="0.25">
      <c r="B8" s="7"/>
      <c r="C8" s="8"/>
      <c r="D8" s="7"/>
      <c r="E8" s="7"/>
      <c r="F8" s="7"/>
      <c r="G8" s="7"/>
      <c r="H8" s="7"/>
    </row>
    <row r="9" spans="2:8" x14ac:dyDescent="0.25">
      <c r="B9" s="9" t="s">
        <v>6</v>
      </c>
      <c r="C9" s="10" t="s">
        <v>7</v>
      </c>
      <c r="D9" s="9" t="s">
        <v>8</v>
      </c>
      <c r="E9" s="9" t="s">
        <v>9</v>
      </c>
      <c r="F9" s="9" t="s">
        <v>10</v>
      </c>
      <c r="G9" s="9" t="s">
        <v>11</v>
      </c>
      <c r="H9" s="9" t="s">
        <v>12</v>
      </c>
    </row>
    <row r="10" spans="2:8" x14ac:dyDescent="0.25">
      <c r="B10" s="11">
        <v>5</v>
      </c>
      <c r="C10" s="11">
        <v>866</v>
      </c>
      <c r="D10" s="11" t="s">
        <v>14</v>
      </c>
      <c r="E10" s="13">
        <v>0</v>
      </c>
      <c r="F10" s="13">
        <v>0</v>
      </c>
      <c r="G10" s="13">
        <v>0</v>
      </c>
      <c r="H10" s="14">
        <v>0</v>
      </c>
    </row>
    <row r="11" spans="2:8" x14ac:dyDescent="0.25">
      <c r="B11" s="11">
        <v>5</v>
      </c>
      <c r="C11" s="11">
        <v>658</v>
      </c>
      <c r="D11" s="11" t="s">
        <v>15</v>
      </c>
      <c r="E11" s="13">
        <v>0</v>
      </c>
      <c r="F11" s="13">
        <v>0</v>
      </c>
      <c r="G11" s="13">
        <v>0</v>
      </c>
      <c r="H11" s="14">
        <v>0</v>
      </c>
    </row>
    <row r="12" spans="2:8" x14ac:dyDescent="0.25">
      <c r="B12" s="11">
        <v>5</v>
      </c>
      <c r="C12" s="11">
        <v>875</v>
      </c>
      <c r="D12" s="11" t="s">
        <v>16</v>
      </c>
      <c r="E12" s="13">
        <v>0</v>
      </c>
      <c r="F12" s="13">
        <v>0</v>
      </c>
      <c r="G12" s="13">
        <v>0</v>
      </c>
      <c r="H12" s="14">
        <v>0</v>
      </c>
    </row>
    <row r="13" spans="2:8" x14ac:dyDescent="0.25">
      <c r="B13" s="11">
        <v>5</v>
      </c>
      <c r="C13" s="11">
        <v>659</v>
      </c>
      <c r="D13" s="11" t="s">
        <v>17</v>
      </c>
      <c r="E13" s="13">
        <v>0</v>
      </c>
      <c r="F13" s="13">
        <v>0</v>
      </c>
      <c r="G13" s="13">
        <v>0</v>
      </c>
      <c r="H13" s="14">
        <v>0</v>
      </c>
    </row>
    <row r="14" spans="2:8" x14ac:dyDescent="0.25">
      <c r="B14" s="11">
        <v>5</v>
      </c>
      <c r="C14" s="11">
        <v>319</v>
      </c>
      <c r="D14" s="11" t="s">
        <v>18</v>
      </c>
      <c r="E14" s="13">
        <v>0</v>
      </c>
      <c r="F14" s="13">
        <v>0</v>
      </c>
      <c r="G14" s="13">
        <v>0</v>
      </c>
      <c r="H14" s="14">
        <v>0</v>
      </c>
    </row>
    <row r="15" spans="2:8" x14ac:dyDescent="0.25">
      <c r="B15" s="11">
        <v>5</v>
      </c>
      <c r="C15" s="11">
        <v>867</v>
      </c>
      <c r="D15" s="11" t="s">
        <v>19</v>
      </c>
      <c r="E15" s="13">
        <v>0</v>
      </c>
      <c r="F15" s="13">
        <v>0</v>
      </c>
      <c r="G15" s="13">
        <v>0</v>
      </c>
      <c r="H15" s="14">
        <v>0</v>
      </c>
    </row>
    <row r="16" spans="2:8" x14ac:dyDescent="0.25">
      <c r="B16" s="11">
        <v>5</v>
      </c>
      <c r="C16" s="11">
        <v>129</v>
      </c>
      <c r="D16" s="11" t="s">
        <v>20</v>
      </c>
      <c r="E16" s="13">
        <v>0</v>
      </c>
      <c r="F16" s="13">
        <v>0</v>
      </c>
      <c r="G16" s="13">
        <v>0</v>
      </c>
      <c r="H16" s="14">
        <v>0</v>
      </c>
    </row>
    <row r="17" spans="2:8" x14ac:dyDescent="0.25">
      <c r="B17" s="11">
        <v>5</v>
      </c>
      <c r="C17" s="11">
        <v>151</v>
      </c>
      <c r="D17" s="11" t="s">
        <v>21</v>
      </c>
      <c r="E17" s="13">
        <v>0</v>
      </c>
      <c r="F17" s="13">
        <v>0</v>
      </c>
      <c r="G17" s="13">
        <v>1502.5</v>
      </c>
      <c r="H17" s="14">
        <v>0</v>
      </c>
    </row>
    <row r="18" spans="2:8" x14ac:dyDescent="0.25">
      <c r="B18" s="11">
        <v>5</v>
      </c>
      <c r="C18" s="11">
        <v>868</v>
      </c>
      <c r="D18" s="11" t="s">
        <v>22</v>
      </c>
      <c r="E18" s="13">
        <v>0</v>
      </c>
      <c r="F18" s="13">
        <v>0</v>
      </c>
      <c r="G18" s="13">
        <v>0</v>
      </c>
      <c r="H18" s="14">
        <v>0</v>
      </c>
    </row>
    <row r="19" spans="2:8" x14ac:dyDescent="0.25">
      <c r="B19" s="11">
        <v>5</v>
      </c>
      <c r="C19" s="11">
        <v>869</v>
      </c>
      <c r="D19" s="11" t="s">
        <v>23</v>
      </c>
      <c r="E19" s="13">
        <v>0</v>
      </c>
      <c r="F19" s="13">
        <v>0</v>
      </c>
      <c r="G19" s="13">
        <v>0</v>
      </c>
      <c r="H19" s="14">
        <v>0</v>
      </c>
    </row>
    <row r="20" spans="2:8" x14ac:dyDescent="0.25">
      <c r="B20" s="11">
        <v>5</v>
      </c>
      <c r="C20" s="11">
        <v>564</v>
      </c>
      <c r="D20" s="11" t="s">
        <v>24</v>
      </c>
      <c r="E20" s="13">
        <v>0</v>
      </c>
      <c r="F20" s="13">
        <v>0</v>
      </c>
      <c r="G20" s="13">
        <v>0</v>
      </c>
      <c r="H20" s="14">
        <v>0</v>
      </c>
    </row>
    <row r="21" spans="2:8" x14ac:dyDescent="0.25">
      <c r="B21" s="11">
        <v>5</v>
      </c>
      <c r="C21" s="11">
        <v>870</v>
      </c>
      <c r="D21" s="11" t="s">
        <v>25</v>
      </c>
      <c r="E21" s="13">
        <v>0</v>
      </c>
      <c r="F21" s="13">
        <v>0</v>
      </c>
      <c r="G21" s="13">
        <v>0</v>
      </c>
      <c r="H21" s="14">
        <v>0</v>
      </c>
    </row>
    <row r="22" spans="2:8" x14ac:dyDescent="0.25">
      <c r="B22" s="11">
        <v>5</v>
      </c>
      <c r="C22" s="11">
        <v>565</v>
      </c>
      <c r="D22" s="11" t="s">
        <v>26</v>
      </c>
      <c r="E22" s="13">
        <v>0</v>
      </c>
      <c r="F22" s="13">
        <v>0</v>
      </c>
      <c r="G22" s="13">
        <v>0</v>
      </c>
      <c r="H22" s="14">
        <v>0</v>
      </c>
    </row>
    <row r="23" spans="2:8" x14ac:dyDescent="0.25">
      <c r="B23" s="11">
        <v>5</v>
      </c>
      <c r="C23" s="11">
        <v>566</v>
      </c>
      <c r="D23" s="11" t="s">
        <v>27</v>
      </c>
      <c r="E23" s="13">
        <v>0</v>
      </c>
      <c r="F23" s="13">
        <v>0</v>
      </c>
      <c r="G23" s="13">
        <v>0</v>
      </c>
      <c r="H23" s="14">
        <v>0</v>
      </c>
    </row>
    <row r="24" spans="2:8" x14ac:dyDescent="0.25">
      <c r="B24" s="11">
        <v>5</v>
      </c>
      <c r="C24" s="11">
        <v>876</v>
      </c>
      <c r="D24" s="11" t="s">
        <v>28</v>
      </c>
      <c r="E24" s="13">
        <v>0</v>
      </c>
      <c r="F24" s="13">
        <v>0</v>
      </c>
      <c r="G24" s="13">
        <v>0</v>
      </c>
      <c r="H24" s="14">
        <v>0</v>
      </c>
    </row>
    <row r="25" spans="2:8" x14ac:dyDescent="0.25">
      <c r="B25" s="11">
        <v>5</v>
      </c>
      <c r="C25" s="11">
        <v>321</v>
      </c>
      <c r="D25" s="11" t="s">
        <v>29</v>
      </c>
      <c r="E25" s="13">
        <v>0</v>
      </c>
      <c r="F25" s="13">
        <v>0</v>
      </c>
      <c r="G25" s="13">
        <v>0</v>
      </c>
      <c r="H25" s="14">
        <v>0</v>
      </c>
    </row>
    <row r="26" spans="2:8" x14ac:dyDescent="0.25">
      <c r="B26" s="11">
        <v>5</v>
      </c>
      <c r="C26" s="11">
        <v>864</v>
      </c>
      <c r="D26" s="11" t="s">
        <v>30</v>
      </c>
      <c r="E26" s="13">
        <v>0</v>
      </c>
      <c r="F26" s="13">
        <v>0</v>
      </c>
      <c r="G26" s="13">
        <v>0</v>
      </c>
      <c r="H26" s="14">
        <v>0</v>
      </c>
    </row>
    <row r="27" spans="2:8" x14ac:dyDescent="0.25">
      <c r="B27" s="11">
        <v>5</v>
      </c>
      <c r="C27" s="11">
        <v>152</v>
      </c>
      <c r="D27" s="11" t="s">
        <v>31</v>
      </c>
      <c r="E27" s="13">
        <v>0</v>
      </c>
      <c r="F27" s="13">
        <v>0</v>
      </c>
      <c r="G27" s="13">
        <v>0</v>
      </c>
      <c r="H27" s="14">
        <v>0</v>
      </c>
    </row>
    <row r="28" spans="2:8" x14ac:dyDescent="0.25">
      <c r="B28" s="11">
        <v>5</v>
      </c>
      <c r="C28" s="11">
        <v>6554</v>
      </c>
      <c r="D28" s="11" t="s">
        <v>32</v>
      </c>
      <c r="E28" s="13">
        <v>0</v>
      </c>
      <c r="F28" s="13">
        <v>0</v>
      </c>
      <c r="G28" s="13">
        <v>0</v>
      </c>
      <c r="H28" s="14">
        <v>0</v>
      </c>
    </row>
    <row r="29" spans="2:8" x14ac:dyDescent="0.25">
      <c r="B29" s="11">
        <v>5</v>
      </c>
      <c r="C29" s="11">
        <v>567</v>
      </c>
      <c r="D29" s="11" t="s">
        <v>33</v>
      </c>
      <c r="E29" s="13">
        <v>0</v>
      </c>
      <c r="F29" s="13">
        <v>0</v>
      </c>
      <c r="G29" s="13">
        <v>0</v>
      </c>
      <c r="H29" s="14">
        <v>0</v>
      </c>
    </row>
    <row r="30" spans="2:8" x14ac:dyDescent="0.25">
      <c r="B30" s="11">
        <v>5</v>
      </c>
      <c r="C30" s="11">
        <v>562</v>
      </c>
      <c r="D30" s="11" t="s">
        <v>34</v>
      </c>
      <c r="E30" s="13">
        <v>0</v>
      </c>
      <c r="F30" s="13">
        <v>0</v>
      </c>
      <c r="G30" s="13">
        <v>0</v>
      </c>
      <c r="H30" s="14">
        <v>0</v>
      </c>
    </row>
    <row r="31" spans="2:8" x14ac:dyDescent="0.25">
      <c r="B31" s="11">
        <v>5</v>
      </c>
      <c r="C31" s="11">
        <v>657</v>
      </c>
      <c r="D31" s="11" t="s">
        <v>35</v>
      </c>
      <c r="E31" s="13">
        <v>0</v>
      </c>
      <c r="F31" s="13">
        <v>0</v>
      </c>
      <c r="G31" s="13">
        <v>0</v>
      </c>
      <c r="H31" s="14">
        <v>0</v>
      </c>
    </row>
    <row r="32" spans="2:8" x14ac:dyDescent="0.25">
      <c r="B32" s="11">
        <v>5</v>
      </c>
      <c r="C32" s="11">
        <v>698</v>
      </c>
      <c r="D32" s="11" t="s">
        <v>36</v>
      </c>
      <c r="E32" s="13">
        <v>0</v>
      </c>
      <c r="F32" s="13">
        <v>0</v>
      </c>
      <c r="G32" s="13">
        <v>0</v>
      </c>
      <c r="H32" s="14">
        <v>0</v>
      </c>
    </row>
    <row r="33" spans="2:8" x14ac:dyDescent="0.25">
      <c r="B33" s="11">
        <v>5</v>
      </c>
      <c r="C33" s="11">
        <v>153</v>
      </c>
      <c r="D33" s="11" t="s">
        <v>37</v>
      </c>
      <c r="E33" s="13">
        <v>0</v>
      </c>
      <c r="F33" s="13">
        <v>0</v>
      </c>
      <c r="G33" s="13">
        <v>0</v>
      </c>
      <c r="H33" s="14">
        <v>0</v>
      </c>
    </row>
    <row r="34" spans="2:8" x14ac:dyDescent="0.25">
      <c r="B34" s="11">
        <v>5</v>
      </c>
      <c r="C34" s="11">
        <v>662</v>
      </c>
      <c r="D34" s="11" t="s">
        <v>38</v>
      </c>
      <c r="E34" s="13">
        <v>0</v>
      </c>
      <c r="F34" s="13">
        <v>0</v>
      </c>
      <c r="G34" s="13">
        <v>0</v>
      </c>
      <c r="H34" s="14">
        <v>0</v>
      </c>
    </row>
    <row r="35" spans="2:8" x14ac:dyDescent="0.25">
      <c r="B35" s="11">
        <v>5</v>
      </c>
      <c r="C35" s="11">
        <v>574</v>
      </c>
      <c r="D35" s="11" t="s">
        <v>39</v>
      </c>
      <c r="E35" s="13">
        <v>0</v>
      </c>
      <c r="F35" s="13">
        <v>0</v>
      </c>
      <c r="G35" s="13">
        <v>0</v>
      </c>
      <c r="H35" s="14">
        <v>0</v>
      </c>
    </row>
    <row r="36" spans="2:8" x14ac:dyDescent="0.25">
      <c r="B36" s="11">
        <v>5</v>
      </c>
      <c r="C36" s="11">
        <v>576</v>
      </c>
      <c r="D36" s="11" t="s">
        <v>40</v>
      </c>
      <c r="E36" s="13">
        <v>0</v>
      </c>
      <c r="F36" s="13">
        <v>0</v>
      </c>
      <c r="G36" s="13">
        <v>0</v>
      </c>
      <c r="H36" s="14">
        <v>0</v>
      </c>
    </row>
    <row r="37" spans="2:8" x14ac:dyDescent="0.25">
      <c r="B37" s="11">
        <v>5</v>
      </c>
      <c r="C37" s="11">
        <v>1122</v>
      </c>
      <c r="D37" s="11" t="s">
        <v>41</v>
      </c>
      <c r="E37" s="13">
        <v>0</v>
      </c>
      <c r="F37" s="13">
        <v>0</v>
      </c>
      <c r="G37" s="13">
        <v>0</v>
      </c>
      <c r="H37" s="14">
        <v>0</v>
      </c>
    </row>
    <row r="38" spans="2:8" x14ac:dyDescent="0.25">
      <c r="B38" s="11">
        <v>5</v>
      </c>
      <c r="C38" s="11">
        <v>1143</v>
      </c>
      <c r="D38" s="11" t="s">
        <v>42</v>
      </c>
      <c r="E38" s="13">
        <v>0</v>
      </c>
      <c r="F38" s="13">
        <v>0</v>
      </c>
      <c r="G38" s="13">
        <v>0</v>
      </c>
      <c r="H38" s="14">
        <v>0</v>
      </c>
    </row>
    <row r="39" spans="2:8" x14ac:dyDescent="0.25">
      <c r="B39" s="11">
        <v>5</v>
      </c>
      <c r="C39" s="11">
        <v>871</v>
      </c>
      <c r="D39" s="11" t="s">
        <v>43</v>
      </c>
      <c r="E39" s="13">
        <v>0</v>
      </c>
      <c r="F39" s="13">
        <v>0</v>
      </c>
      <c r="G39" s="13">
        <v>0</v>
      </c>
      <c r="H39" s="14">
        <v>0</v>
      </c>
    </row>
    <row r="40" spans="2:8" x14ac:dyDescent="0.25">
      <c r="B40" s="11">
        <v>5</v>
      </c>
      <c r="C40" s="11">
        <v>154</v>
      </c>
      <c r="D40" s="11" t="s">
        <v>44</v>
      </c>
      <c r="E40" s="13">
        <v>0</v>
      </c>
      <c r="F40" s="13">
        <v>0</v>
      </c>
      <c r="G40" s="13">
        <v>0</v>
      </c>
      <c r="H40" s="14">
        <v>0</v>
      </c>
    </row>
    <row r="41" spans="2:8" x14ac:dyDescent="0.25">
      <c r="B41" s="11">
        <v>5</v>
      </c>
      <c r="C41" s="11">
        <v>1144</v>
      </c>
      <c r="D41" s="11" t="s">
        <v>45</v>
      </c>
      <c r="E41" s="13">
        <v>0</v>
      </c>
      <c r="F41" s="13">
        <v>0</v>
      </c>
      <c r="G41" s="13">
        <v>0</v>
      </c>
      <c r="H41" s="14">
        <v>0</v>
      </c>
    </row>
    <row r="42" spans="2:8" x14ac:dyDescent="0.25">
      <c r="B42" s="11">
        <v>5</v>
      </c>
      <c r="C42" s="11">
        <v>568</v>
      </c>
      <c r="D42" s="11" t="s">
        <v>46</v>
      </c>
      <c r="E42" s="13">
        <v>0</v>
      </c>
      <c r="F42" s="13">
        <v>0</v>
      </c>
      <c r="G42" s="13">
        <v>0</v>
      </c>
      <c r="H42" s="14">
        <v>0</v>
      </c>
    </row>
    <row r="43" spans="2:8" x14ac:dyDescent="0.25">
      <c r="B43" s="11">
        <v>5</v>
      </c>
      <c r="C43" s="11">
        <v>569</v>
      </c>
      <c r="D43" s="11" t="s">
        <v>47</v>
      </c>
      <c r="E43" s="13">
        <v>0</v>
      </c>
      <c r="F43" s="13">
        <v>0</v>
      </c>
      <c r="G43" s="13">
        <v>0</v>
      </c>
      <c r="H43" s="14">
        <v>0</v>
      </c>
    </row>
    <row r="44" spans="2:8" x14ac:dyDescent="0.25">
      <c r="B44" s="11">
        <v>5</v>
      </c>
      <c r="C44" s="11">
        <v>570</v>
      </c>
      <c r="D44" s="11" t="s">
        <v>48</v>
      </c>
      <c r="E44" s="13">
        <v>0</v>
      </c>
      <c r="F44" s="13">
        <v>0</v>
      </c>
      <c r="G44" s="13">
        <v>0</v>
      </c>
      <c r="H44" s="14">
        <v>0</v>
      </c>
    </row>
    <row r="45" spans="2:8" x14ac:dyDescent="0.25">
      <c r="B45" s="11">
        <v>5</v>
      </c>
      <c r="C45" s="11">
        <v>577</v>
      </c>
      <c r="D45" s="11" t="s">
        <v>49</v>
      </c>
      <c r="E45" s="13">
        <v>0</v>
      </c>
      <c r="F45" s="13">
        <v>0</v>
      </c>
      <c r="G45" s="13">
        <v>0</v>
      </c>
      <c r="H45" s="14">
        <v>0</v>
      </c>
    </row>
    <row r="46" spans="2:8" x14ac:dyDescent="0.25">
      <c r="B46" s="11">
        <v>5</v>
      </c>
      <c r="C46" s="11">
        <v>1216</v>
      </c>
      <c r="D46" s="11" t="s">
        <v>50</v>
      </c>
      <c r="E46" s="13">
        <v>0</v>
      </c>
      <c r="F46" s="13">
        <v>0</v>
      </c>
      <c r="G46" s="13">
        <v>0</v>
      </c>
      <c r="H46" s="14">
        <v>0</v>
      </c>
    </row>
    <row r="47" spans="2:8" x14ac:dyDescent="0.25">
      <c r="B47" s="11">
        <v>5</v>
      </c>
      <c r="C47" s="11">
        <v>660</v>
      </c>
      <c r="D47" s="11" t="s">
        <v>51</v>
      </c>
      <c r="E47" s="13">
        <v>0</v>
      </c>
      <c r="F47" s="13">
        <v>0</v>
      </c>
      <c r="G47" s="13">
        <v>0</v>
      </c>
      <c r="H47" s="14">
        <v>0</v>
      </c>
    </row>
    <row r="48" spans="2:8" x14ac:dyDescent="0.25">
      <c r="B48" s="11">
        <v>5</v>
      </c>
      <c r="C48" s="11">
        <v>571</v>
      </c>
      <c r="D48" s="11" t="s">
        <v>52</v>
      </c>
      <c r="E48" s="13">
        <v>352.8</v>
      </c>
      <c r="F48" s="13">
        <v>0</v>
      </c>
      <c r="G48" s="13">
        <v>0</v>
      </c>
      <c r="H48" s="14">
        <v>0</v>
      </c>
    </row>
    <row r="49" spans="2:8" x14ac:dyDescent="0.25">
      <c r="B49" s="11">
        <v>5</v>
      </c>
      <c r="C49" s="11">
        <v>155</v>
      </c>
      <c r="D49" s="11" t="s">
        <v>53</v>
      </c>
      <c r="E49" s="13">
        <v>0</v>
      </c>
      <c r="F49" s="13">
        <v>0</v>
      </c>
      <c r="G49" s="13">
        <v>0</v>
      </c>
      <c r="H49" s="14">
        <v>0</v>
      </c>
    </row>
    <row r="50" spans="2:8" x14ac:dyDescent="0.25">
      <c r="B50" s="11">
        <v>5</v>
      </c>
      <c r="C50" s="11">
        <v>872</v>
      </c>
      <c r="D50" s="11" t="s">
        <v>54</v>
      </c>
      <c r="E50" s="13">
        <v>0</v>
      </c>
      <c r="F50" s="13">
        <v>0</v>
      </c>
      <c r="G50" s="13">
        <v>0</v>
      </c>
      <c r="H50" s="14">
        <v>0</v>
      </c>
    </row>
    <row r="51" spans="2:8" x14ac:dyDescent="0.25">
      <c r="B51" s="11">
        <v>5</v>
      </c>
      <c r="C51" s="11">
        <v>661</v>
      </c>
      <c r="D51" s="11" t="s">
        <v>55</v>
      </c>
      <c r="E51" s="13">
        <v>0</v>
      </c>
      <c r="F51" s="13">
        <v>0</v>
      </c>
      <c r="G51" s="13">
        <v>0</v>
      </c>
      <c r="H51" s="14">
        <v>0</v>
      </c>
    </row>
    <row r="52" spans="2:8" x14ac:dyDescent="0.25">
      <c r="B52" s="11">
        <v>5</v>
      </c>
      <c r="C52" s="11">
        <v>1697</v>
      </c>
      <c r="D52" s="11" t="s">
        <v>56</v>
      </c>
      <c r="E52" s="13">
        <v>0</v>
      </c>
      <c r="F52" s="13">
        <v>0</v>
      </c>
      <c r="G52" s="13">
        <v>0</v>
      </c>
      <c r="H52" s="14">
        <v>0</v>
      </c>
    </row>
    <row r="53" spans="2:8" x14ac:dyDescent="0.25">
      <c r="B53" s="11">
        <v>5</v>
      </c>
      <c r="C53" s="11">
        <v>572</v>
      </c>
      <c r="D53" s="11" t="s">
        <v>57</v>
      </c>
      <c r="E53" s="13">
        <v>0</v>
      </c>
      <c r="F53" s="13">
        <v>0</v>
      </c>
      <c r="G53" s="13">
        <v>0</v>
      </c>
      <c r="H53" s="14">
        <v>0</v>
      </c>
    </row>
    <row r="54" spans="2:8" x14ac:dyDescent="0.25">
      <c r="B54" s="11">
        <v>5</v>
      </c>
      <c r="C54" s="11">
        <v>318</v>
      </c>
      <c r="D54" s="11" t="s">
        <v>58</v>
      </c>
      <c r="E54" s="13">
        <v>0</v>
      </c>
      <c r="F54" s="13">
        <v>0</v>
      </c>
      <c r="G54" s="13">
        <v>0</v>
      </c>
      <c r="H54" s="14">
        <v>0</v>
      </c>
    </row>
    <row r="55" spans="2:8" x14ac:dyDescent="0.25">
      <c r="B55" s="11">
        <v>5</v>
      </c>
      <c r="C55" s="11">
        <v>1145</v>
      </c>
      <c r="D55" s="11" t="s">
        <v>59</v>
      </c>
      <c r="E55" s="13">
        <v>0</v>
      </c>
      <c r="F55" s="13">
        <v>0</v>
      </c>
      <c r="G55" s="13">
        <v>0</v>
      </c>
      <c r="H55" s="14">
        <v>0</v>
      </c>
    </row>
    <row r="56" spans="2:8" x14ac:dyDescent="0.25">
      <c r="B56" s="11">
        <v>5</v>
      </c>
      <c r="C56" s="11">
        <v>699</v>
      </c>
      <c r="D56" s="11" t="s">
        <v>60</v>
      </c>
      <c r="E56" s="13">
        <v>0</v>
      </c>
      <c r="F56" s="13">
        <v>0</v>
      </c>
      <c r="G56" s="13">
        <v>0</v>
      </c>
      <c r="H56" s="14">
        <v>0</v>
      </c>
    </row>
    <row r="57" spans="2:8" x14ac:dyDescent="0.25">
      <c r="B57" s="11">
        <v>5</v>
      </c>
      <c r="C57" s="11">
        <v>1000</v>
      </c>
      <c r="D57" s="11" t="s">
        <v>61</v>
      </c>
      <c r="E57" s="13">
        <v>0</v>
      </c>
      <c r="F57" s="13">
        <v>0</v>
      </c>
      <c r="G57" s="13">
        <v>0</v>
      </c>
      <c r="H57" s="14">
        <v>0</v>
      </c>
    </row>
    <row r="58" spans="2:8" x14ac:dyDescent="0.25">
      <c r="B58" s="11">
        <v>5</v>
      </c>
      <c r="C58" s="11">
        <v>156</v>
      </c>
      <c r="D58" s="11" t="s">
        <v>62</v>
      </c>
      <c r="E58" s="13">
        <v>0</v>
      </c>
      <c r="F58" s="13">
        <v>0</v>
      </c>
      <c r="G58" s="13">
        <v>0</v>
      </c>
      <c r="H58" s="14">
        <v>0</v>
      </c>
    </row>
    <row r="59" spans="2:8" x14ac:dyDescent="0.25">
      <c r="B59" s="11">
        <v>5</v>
      </c>
      <c r="C59" s="11">
        <v>700</v>
      </c>
      <c r="D59" s="11" t="s">
        <v>63</v>
      </c>
      <c r="E59" s="13">
        <v>0</v>
      </c>
      <c r="F59" s="13">
        <v>0</v>
      </c>
      <c r="G59" s="13">
        <v>0</v>
      </c>
      <c r="H59" s="14">
        <v>0</v>
      </c>
    </row>
    <row r="60" spans="2:8" x14ac:dyDescent="0.25">
      <c r="B60" s="11">
        <v>5</v>
      </c>
      <c r="C60" s="11">
        <v>873</v>
      </c>
      <c r="D60" s="11" t="s">
        <v>64</v>
      </c>
      <c r="E60" s="13">
        <v>1385.28</v>
      </c>
      <c r="F60" s="13">
        <v>0</v>
      </c>
      <c r="G60" s="13">
        <v>0</v>
      </c>
      <c r="H60" s="14">
        <v>0</v>
      </c>
    </row>
    <row r="61" spans="2:8" x14ac:dyDescent="0.25">
      <c r="B61" s="11">
        <v>5</v>
      </c>
      <c r="C61" s="11">
        <v>1002</v>
      </c>
      <c r="D61" s="11" t="s">
        <v>65</v>
      </c>
      <c r="E61" s="13">
        <v>0</v>
      </c>
      <c r="F61" s="13">
        <v>0</v>
      </c>
      <c r="G61" s="13">
        <v>0</v>
      </c>
      <c r="H61" s="14">
        <v>0</v>
      </c>
    </row>
    <row r="62" spans="2:8" x14ac:dyDescent="0.25">
      <c r="B62" s="11">
        <v>5</v>
      </c>
      <c r="C62" s="11">
        <v>157</v>
      </c>
      <c r="D62" s="11" t="s">
        <v>66</v>
      </c>
      <c r="E62" s="13">
        <v>0</v>
      </c>
      <c r="F62" s="13">
        <v>0</v>
      </c>
      <c r="G62" s="13">
        <v>0</v>
      </c>
      <c r="H62" s="14">
        <v>0</v>
      </c>
    </row>
    <row r="63" spans="2:8" x14ac:dyDescent="0.25">
      <c r="B63" s="11">
        <v>5</v>
      </c>
      <c r="C63" s="11">
        <v>320</v>
      </c>
      <c r="D63" s="11" t="s">
        <v>67</v>
      </c>
      <c r="E63" s="13">
        <v>0</v>
      </c>
      <c r="F63" s="13">
        <v>0</v>
      </c>
      <c r="G63" s="13">
        <v>0</v>
      </c>
      <c r="H63" s="14">
        <v>0</v>
      </c>
    </row>
    <row r="64" spans="2:8" x14ac:dyDescent="0.25">
      <c r="B64" s="11">
        <v>5</v>
      </c>
      <c r="C64" s="11">
        <v>1001</v>
      </c>
      <c r="D64" s="11" t="s">
        <v>68</v>
      </c>
      <c r="E64" s="13">
        <v>0</v>
      </c>
      <c r="F64" s="13">
        <v>0</v>
      </c>
      <c r="G64" s="13">
        <v>0</v>
      </c>
      <c r="H64" s="14">
        <v>0</v>
      </c>
    </row>
    <row r="65" spans="2:8" x14ac:dyDescent="0.25">
      <c r="B65" s="11">
        <v>5</v>
      </c>
      <c r="C65" s="11">
        <v>1146</v>
      </c>
      <c r="D65" s="11" t="s">
        <v>69</v>
      </c>
      <c r="E65" s="13">
        <v>0</v>
      </c>
      <c r="F65" s="13">
        <v>0</v>
      </c>
      <c r="G65" s="13">
        <v>0</v>
      </c>
      <c r="H65" s="14">
        <v>0</v>
      </c>
    </row>
    <row r="66" spans="2:8" x14ac:dyDescent="0.25">
      <c r="B66" s="11">
        <v>5</v>
      </c>
      <c r="C66" s="11">
        <v>701</v>
      </c>
      <c r="D66" s="11" t="s">
        <v>70</v>
      </c>
      <c r="E66" s="13">
        <v>0</v>
      </c>
      <c r="F66" s="13">
        <v>0</v>
      </c>
      <c r="G66" s="13">
        <v>0</v>
      </c>
      <c r="H66" s="14">
        <v>0</v>
      </c>
    </row>
    <row r="67" spans="2:8" x14ac:dyDescent="0.25">
      <c r="B67" s="11">
        <v>5</v>
      </c>
      <c r="C67" s="11">
        <v>158</v>
      </c>
      <c r="D67" s="11" t="s">
        <v>71</v>
      </c>
      <c r="E67" s="13">
        <v>0</v>
      </c>
      <c r="F67" s="13">
        <v>0</v>
      </c>
      <c r="G67" s="13">
        <v>0</v>
      </c>
      <c r="H67" s="14">
        <v>0</v>
      </c>
    </row>
    <row r="68" spans="2:8" x14ac:dyDescent="0.25">
      <c r="B68" s="11">
        <v>5</v>
      </c>
      <c r="C68" s="11">
        <v>159</v>
      </c>
      <c r="D68" s="11" t="s">
        <v>72</v>
      </c>
      <c r="E68" s="13">
        <v>0</v>
      </c>
      <c r="F68" s="13">
        <v>0</v>
      </c>
      <c r="G68" s="13">
        <v>0</v>
      </c>
      <c r="H68" s="14">
        <v>0</v>
      </c>
    </row>
    <row r="69" spans="2:8" x14ac:dyDescent="0.25">
      <c r="B69" s="11">
        <v>5</v>
      </c>
      <c r="C69" s="11">
        <v>573</v>
      </c>
      <c r="D69" s="11" t="s">
        <v>73</v>
      </c>
      <c r="E69" s="13">
        <v>0</v>
      </c>
      <c r="F69" s="13">
        <v>0</v>
      </c>
      <c r="G69" s="13">
        <v>0</v>
      </c>
      <c r="H69" s="14">
        <v>0</v>
      </c>
    </row>
    <row r="70" spans="2:8" x14ac:dyDescent="0.25">
      <c r="B70" s="11">
        <v>5</v>
      </c>
      <c r="C70" s="11">
        <v>560</v>
      </c>
      <c r="D70" s="11" t="s">
        <v>74</v>
      </c>
      <c r="E70" s="13">
        <v>0</v>
      </c>
      <c r="F70" s="13">
        <v>0</v>
      </c>
      <c r="G70" s="13">
        <v>0</v>
      </c>
      <c r="H70" s="14">
        <v>0</v>
      </c>
    </row>
    <row r="71" spans="2:8" x14ac:dyDescent="0.25">
      <c r="B71" s="11">
        <v>5</v>
      </c>
      <c r="C71" s="11">
        <v>160</v>
      </c>
      <c r="D71" s="11" t="s">
        <v>75</v>
      </c>
      <c r="E71" s="13">
        <v>0</v>
      </c>
      <c r="F71" s="13">
        <v>0</v>
      </c>
      <c r="G71" s="13">
        <v>203.75</v>
      </c>
      <c r="H71" s="14">
        <v>0</v>
      </c>
    </row>
    <row r="72" spans="2:8" x14ac:dyDescent="0.25">
      <c r="B72" s="11">
        <v>5</v>
      </c>
      <c r="C72" s="11">
        <v>1233</v>
      </c>
      <c r="D72" s="11" t="s">
        <v>76</v>
      </c>
      <c r="E72" s="13">
        <v>0</v>
      </c>
      <c r="F72" s="13">
        <v>0</v>
      </c>
      <c r="G72" s="13">
        <v>0</v>
      </c>
      <c r="H72" s="14">
        <v>0</v>
      </c>
    </row>
    <row r="73" spans="2:8" x14ac:dyDescent="0.25">
      <c r="B73" s="11">
        <v>5</v>
      </c>
      <c r="C73" s="11">
        <v>3870</v>
      </c>
      <c r="D73" s="11" t="s">
        <v>77</v>
      </c>
      <c r="E73" s="13">
        <v>0</v>
      </c>
      <c r="F73" s="13">
        <v>0</v>
      </c>
      <c r="G73" s="13">
        <v>0</v>
      </c>
      <c r="H73" s="14">
        <v>0</v>
      </c>
    </row>
    <row r="74" spans="2:8" x14ac:dyDescent="0.25">
      <c r="B74" s="11">
        <v>5</v>
      </c>
      <c r="C74" s="11">
        <v>3862</v>
      </c>
      <c r="D74" s="11" t="s">
        <v>78</v>
      </c>
      <c r="E74" s="13">
        <v>0</v>
      </c>
      <c r="F74" s="13">
        <v>0</v>
      </c>
      <c r="G74" s="13">
        <v>0</v>
      </c>
      <c r="H74" s="14">
        <v>0</v>
      </c>
    </row>
    <row r="75" spans="2:8" x14ac:dyDescent="0.25">
      <c r="B75" s="11">
        <v>5</v>
      </c>
      <c r="C75" s="11">
        <v>3855</v>
      </c>
      <c r="D75" s="11" t="s">
        <v>79</v>
      </c>
      <c r="E75" s="13">
        <v>0</v>
      </c>
      <c r="F75" s="13">
        <v>0</v>
      </c>
      <c r="G75" s="13">
        <v>0</v>
      </c>
      <c r="H75" s="14">
        <v>0</v>
      </c>
    </row>
    <row r="76" spans="2:8" x14ac:dyDescent="0.25">
      <c r="B76" s="11">
        <v>5</v>
      </c>
      <c r="C76" s="11">
        <v>874</v>
      </c>
      <c r="D76" s="11" t="s">
        <v>80</v>
      </c>
      <c r="E76" s="13">
        <v>0</v>
      </c>
      <c r="F76" s="13">
        <v>0</v>
      </c>
      <c r="G76" s="13">
        <v>0</v>
      </c>
      <c r="H76" s="14">
        <v>0</v>
      </c>
    </row>
    <row r="77" spans="2:8" x14ac:dyDescent="0.25">
      <c r="B77" s="11">
        <v>5</v>
      </c>
      <c r="C77" s="11">
        <v>1123</v>
      </c>
      <c r="D77" s="11" t="s">
        <v>81</v>
      </c>
      <c r="E77" s="13">
        <v>0</v>
      </c>
      <c r="F77" s="13">
        <v>0</v>
      </c>
      <c r="G77" s="13">
        <v>0</v>
      </c>
      <c r="H77" s="14">
        <v>0</v>
      </c>
    </row>
    <row r="78" spans="2:8" x14ac:dyDescent="0.25">
      <c r="B78" s="11">
        <v>5</v>
      </c>
      <c r="C78" s="11">
        <v>578</v>
      </c>
      <c r="D78" s="11" t="s">
        <v>82</v>
      </c>
      <c r="E78" s="13">
        <v>0</v>
      </c>
      <c r="F78" s="13">
        <v>0</v>
      </c>
      <c r="G78" s="13">
        <v>0</v>
      </c>
      <c r="H78" s="14">
        <v>0</v>
      </c>
    </row>
    <row r="79" spans="2:8" x14ac:dyDescent="0.25">
      <c r="B79" s="11">
        <v>5</v>
      </c>
      <c r="C79" s="11">
        <v>563</v>
      </c>
      <c r="D79" s="11" t="s">
        <v>83</v>
      </c>
      <c r="E79" s="13">
        <v>0</v>
      </c>
      <c r="F79" s="13">
        <v>0</v>
      </c>
      <c r="G79" s="13">
        <v>0</v>
      </c>
      <c r="H79" s="14">
        <v>0</v>
      </c>
    </row>
    <row r="80" spans="2:8" x14ac:dyDescent="0.25">
      <c r="B80" s="11">
        <v>5</v>
      </c>
      <c r="C80" s="11">
        <v>1124</v>
      </c>
      <c r="D80" s="11" t="s">
        <v>84</v>
      </c>
      <c r="E80" s="13">
        <v>0</v>
      </c>
      <c r="F80" s="13">
        <v>0</v>
      </c>
      <c r="G80" s="13">
        <v>0</v>
      </c>
      <c r="H80" s="14">
        <v>0</v>
      </c>
    </row>
    <row r="81" spans="2:8" x14ac:dyDescent="0.25">
      <c r="B81" s="11">
        <v>5</v>
      </c>
      <c r="C81" s="11">
        <v>575</v>
      </c>
      <c r="D81" s="11" t="s">
        <v>85</v>
      </c>
      <c r="E81" s="13">
        <v>0</v>
      </c>
      <c r="F81" s="13">
        <v>0</v>
      </c>
      <c r="G81" s="13">
        <v>0</v>
      </c>
      <c r="H81" s="14">
        <v>0</v>
      </c>
    </row>
    <row r="82" spans="2:8" x14ac:dyDescent="0.25">
      <c r="B82" s="11">
        <v>5</v>
      </c>
      <c r="C82" s="11">
        <v>877</v>
      </c>
      <c r="D82" s="11" t="s">
        <v>86</v>
      </c>
      <c r="E82" s="13">
        <v>0</v>
      </c>
      <c r="F82" s="13">
        <v>0</v>
      </c>
      <c r="G82" s="13">
        <v>0</v>
      </c>
      <c r="H82" s="14">
        <v>0</v>
      </c>
    </row>
    <row r="83" spans="2:8" x14ac:dyDescent="0.25">
      <c r="B83" s="11">
        <v>5</v>
      </c>
      <c r="C83" s="11">
        <v>1182</v>
      </c>
      <c r="D83" s="11" t="s">
        <v>87</v>
      </c>
      <c r="E83" s="13">
        <v>0</v>
      </c>
      <c r="F83" s="13">
        <v>0</v>
      </c>
      <c r="G83" s="13">
        <v>0</v>
      </c>
      <c r="H83" s="14">
        <v>0</v>
      </c>
    </row>
    <row r="84" spans="2:8" x14ac:dyDescent="0.25">
      <c r="B84" s="11">
        <v>5</v>
      </c>
      <c r="C84" s="11">
        <v>1368</v>
      </c>
      <c r="D84" s="11" t="s">
        <v>88</v>
      </c>
      <c r="E84" s="13">
        <v>790.95</v>
      </c>
      <c r="F84" s="13">
        <v>0</v>
      </c>
      <c r="G84" s="13">
        <v>71.25</v>
      </c>
      <c r="H84" s="14">
        <v>0</v>
      </c>
    </row>
    <row r="85" spans="2:8" x14ac:dyDescent="0.25">
      <c r="B85" s="11">
        <v>5</v>
      </c>
      <c r="C85" s="11">
        <v>73</v>
      </c>
      <c r="D85" s="11" t="s">
        <v>89</v>
      </c>
      <c r="E85" s="13">
        <v>0</v>
      </c>
      <c r="F85" s="13">
        <v>0</v>
      </c>
      <c r="G85" s="13">
        <v>0</v>
      </c>
      <c r="H85" s="14">
        <v>0</v>
      </c>
    </row>
    <row r="86" spans="2:8" x14ac:dyDescent="0.25">
      <c r="B86" s="11">
        <v>5</v>
      </c>
      <c r="C86" s="11">
        <v>67</v>
      </c>
      <c r="D86" s="11" t="s">
        <v>90</v>
      </c>
      <c r="E86" s="13">
        <v>0</v>
      </c>
      <c r="F86" s="13">
        <v>0</v>
      </c>
      <c r="G86" s="13">
        <v>0</v>
      </c>
      <c r="H86" s="14">
        <v>0</v>
      </c>
    </row>
    <row r="87" spans="2:8" x14ac:dyDescent="0.25">
      <c r="B87" s="11"/>
      <c r="C87" s="12"/>
      <c r="D87" s="11"/>
      <c r="E87" s="13">
        <v>0</v>
      </c>
      <c r="F87" s="13">
        <v>0</v>
      </c>
      <c r="G87" s="13">
        <v>0</v>
      </c>
      <c r="H87" s="14">
        <v>0</v>
      </c>
    </row>
    <row r="88" spans="2:8" x14ac:dyDescent="0.25">
      <c r="B88" s="11"/>
      <c r="C88" s="12"/>
      <c r="D88" s="11"/>
      <c r="E88" s="13">
        <v>0</v>
      </c>
      <c r="F88" s="13">
        <v>0</v>
      </c>
      <c r="G88" s="13">
        <v>0</v>
      </c>
      <c r="H88" s="14">
        <v>0</v>
      </c>
    </row>
    <row r="89" spans="2:8" x14ac:dyDescent="0.25">
      <c r="B89" s="11"/>
      <c r="C89" s="12"/>
      <c r="D89" s="11"/>
      <c r="E89" s="13">
        <v>0</v>
      </c>
      <c r="F89" s="13">
        <v>0</v>
      </c>
      <c r="G89" s="13">
        <v>0</v>
      </c>
      <c r="H89" s="14">
        <v>0</v>
      </c>
    </row>
    <row r="90" spans="2:8" x14ac:dyDescent="0.25">
      <c r="B90" s="11"/>
      <c r="C90" s="12"/>
      <c r="D90" s="11"/>
      <c r="E90" s="13">
        <v>0</v>
      </c>
      <c r="F90" s="13">
        <v>0</v>
      </c>
      <c r="G90" s="13">
        <v>0</v>
      </c>
      <c r="H90" s="14">
        <v>0</v>
      </c>
    </row>
    <row r="93" spans="2:8" x14ac:dyDescent="0.25">
      <c r="D93" s="15" t="s">
        <v>13</v>
      </c>
      <c r="E93" s="16">
        <v>2529.0299999999997</v>
      </c>
      <c r="F93" s="16">
        <v>0</v>
      </c>
      <c r="G93" s="16">
        <v>1777.5</v>
      </c>
      <c r="H93" s="16">
        <v>0</v>
      </c>
    </row>
  </sheetData>
  <mergeCells count="1">
    <mergeCell ref="B6:E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54D3-1DD3-49BE-8409-C05538BA345C}">
  <dimension ref="B1:H89"/>
  <sheetViews>
    <sheetView workbookViewId="0">
      <selection activeCell="B9" sqref="B9"/>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98</v>
      </c>
    </row>
    <row r="4" spans="2:8" ht="15.75" thickBot="1" x14ac:dyDescent="0.3">
      <c r="B4" s="21" t="s">
        <v>4</v>
      </c>
      <c r="C4" s="22" t="s">
        <v>101</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v>0</v>
      </c>
      <c r="F10" s="30">
        <v>280.02</v>
      </c>
      <c r="G10" s="30">
        <v>0</v>
      </c>
      <c r="H10" s="31">
        <v>0</v>
      </c>
    </row>
    <row r="11" spans="2:8" x14ac:dyDescent="0.25">
      <c r="B11" s="28">
        <v>5</v>
      </c>
      <c r="C11" s="29">
        <v>658</v>
      </c>
      <c r="D11" s="28" t="s">
        <v>15</v>
      </c>
      <c r="E11" s="30">
        <v>927.28</v>
      </c>
      <c r="F11" s="30">
        <v>1844.6</v>
      </c>
      <c r="G11" s="30">
        <v>531.25</v>
      </c>
      <c r="H11" s="31">
        <v>590</v>
      </c>
    </row>
    <row r="12" spans="2:8" x14ac:dyDescent="0.25">
      <c r="B12" s="28">
        <v>5</v>
      </c>
      <c r="C12" s="29">
        <v>875</v>
      </c>
      <c r="D12" s="28" t="s">
        <v>16</v>
      </c>
      <c r="E12" s="30">
        <v>636.64</v>
      </c>
      <c r="F12" s="30">
        <v>0</v>
      </c>
      <c r="G12" s="30">
        <v>0</v>
      </c>
      <c r="H12" s="31">
        <v>0</v>
      </c>
    </row>
    <row r="13" spans="2:8" x14ac:dyDescent="0.25">
      <c r="B13" s="28">
        <v>5</v>
      </c>
      <c r="C13" s="29">
        <v>659</v>
      </c>
      <c r="D13" s="28" t="s">
        <v>17</v>
      </c>
      <c r="E13" s="30">
        <v>300</v>
      </c>
      <c r="F13" s="30">
        <v>337.46</v>
      </c>
      <c r="G13" s="30">
        <v>2.5</v>
      </c>
      <c r="H13" s="31">
        <v>41.25</v>
      </c>
    </row>
    <row r="14" spans="2:8" x14ac:dyDescent="0.25">
      <c r="B14" s="28">
        <v>5</v>
      </c>
      <c r="C14" s="29">
        <v>319</v>
      </c>
      <c r="D14" s="28" t="s">
        <v>18</v>
      </c>
      <c r="E14" s="30">
        <v>330.32</v>
      </c>
      <c r="F14" s="30">
        <v>397.70000000000005</v>
      </c>
      <c r="G14" s="30">
        <v>0</v>
      </c>
      <c r="H14" s="31">
        <v>0</v>
      </c>
    </row>
    <row r="15" spans="2:8" x14ac:dyDescent="0.25">
      <c r="B15" s="28">
        <v>5</v>
      </c>
      <c r="C15" s="29">
        <v>129</v>
      </c>
      <c r="D15" s="28" t="s">
        <v>20</v>
      </c>
      <c r="E15" s="30">
        <v>1669.12</v>
      </c>
      <c r="F15" s="30">
        <v>464.16999999999996</v>
      </c>
      <c r="G15" s="30">
        <v>0</v>
      </c>
      <c r="H15" s="31">
        <v>0</v>
      </c>
    </row>
    <row r="16" spans="2:8" x14ac:dyDescent="0.25">
      <c r="B16" s="28">
        <v>5</v>
      </c>
      <c r="C16" s="29">
        <v>151</v>
      </c>
      <c r="D16" s="28" t="s">
        <v>21</v>
      </c>
      <c r="E16" s="30">
        <v>8077</v>
      </c>
      <c r="F16" s="30">
        <v>6138.45</v>
      </c>
      <c r="G16" s="30">
        <v>405</v>
      </c>
      <c r="H16" s="31">
        <v>327.5</v>
      </c>
    </row>
    <row r="17" spans="2:8" x14ac:dyDescent="0.25">
      <c r="B17" s="28">
        <v>5</v>
      </c>
      <c r="C17" s="29">
        <v>868</v>
      </c>
      <c r="D17" s="28" t="s">
        <v>22</v>
      </c>
      <c r="E17" s="30">
        <v>1187.26</v>
      </c>
      <c r="F17" s="30">
        <v>1904.85</v>
      </c>
      <c r="G17" s="30">
        <v>0</v>
      </c>
      <c r="H17" s="31">
        <v>0</v>
      </c>
    </row>
    <row r="18" spans="2:8" x14ac:dyDescent="0.25">
      <c r="B18" s="28">
        <v>5</v>
      </c>
      <c r="C18" s="29">
        <v>869</v>
      </c>
      <c r="D18" s="28" t="s">
        <v>23</v>
      </c>
      <c r="E18" s="30">
        <v>5180</v>
      </c>
      <c r="F18" s="30">
        <v>11027.119999999999</v>
      </c>
      <c r="G18" s="30">
        <v>0</v>
      </c>
      <c r="H18" s="31">
        <v>0</v>
      </c>
    </row>
    <row r="19" spans="2:8" x14ac:dyDescent="0.25">
      <c r="B19" s="28">
        <v>5</v>
      </c>
      <c r="C19" s="29">
        <v>564</v>
      </c>
      <c r="D19" s="28" t="s">
        <v>24</v>
      </c>
      <c r="E19" s="30">
        <v>5053.1400000000003</v>
      </c>
      <c r="F19" s="30">
        <v>5047.1100000000006</v>
      </c>
      <c r="G19" s="30">
        <v>737.5</v>
      </c>
      <c r="H19" s="31">
        <v>41.25</v>
      </c>
    </row>
    <row r="20" spans="2:8" x14ac:dyDescent="0.25">
      <c r="B20" s="28">
        <v>5</v>
      </c>
      <c r="C20" s="29">
        <v>870</v>
      </c>
      <c r="D20" s="28" t="s">
        <v>25</v>
      </c>
      <c r="E20" s="30">
        <v>322.5</v>
      </c>
      <c r="F20" s="30">
        <v>0</v>
      </c>
      <c r="G20" s="30">
        <v>110</v>
      </c>
      <c r="H20" s="31">
        <v>0</v>
      </c>
    </row>
    <row r="21" spans="2:8" x14ac:dyDescent="0.25">
      <c r="B21" s="28">
        <v>5</v>
      </c>
      <c r="C21" s="29">
        <v>565</v>
      </c>
      <c r="D21" s="28" t="s">
        <v>26</v>
      </c>
      <c r="E21" s="30">
        <v>1522.47</v>
      </c>
      <c r="F21" s="30">
        <v>0</v>
      </c>
      <c r="G21" s="30">
        <v>0</v>
      </c>
      <c r="H21" s="31">
        <v>0</v>
      </c>
    </row>
    <row r="22" spans="2:8" x14ac:dyDescent="0.25">
      <c r="B22" s="28">
        <v>5</v>
      </c>
      <c r="C22" s="29">
        <v>566</v>
      </c>
      <c r="D22" s="28" t="s">
        <v>27</v>
      </c>
      <c r="E22" s="30">
        <v>4453.74</v>
      </c>
      <c r="F22" s="30">
        <v>2973.08</v>
      </c>
      <c r="G22" s="30">
        <v>0</v>
      </c>
      <c r="H22" s="31">
        <v>0</v>
      </c>
    </row>
    <row r="23" spans="2:8" x14ac:dyDescent="0.25">
      <c r="B23" s="28">
        <v>5</v>
      </c>
      <c r="C23" s="29">
        <v>876</v>
      </c>
      <c r="D23" s="28" t="s">
        <v>28</v>
      </c>
      <c r="E23" s="30">
        <v>0</v>
      </c>
      <c r="F23" s="30">
        <v>0</v>
      </c>
      <c r="G23" s="30">
        <v>0</v>
      </c>
      <c r="H23" s="31">
        <v>0</v>
      </c>
    </row>
    <row r="24" spans="2:8" x14ac:dyDescent="0.25">
      <c r="B24" s="28">
        <v>5</v>
      </c>
      <c r="C24" s="29">
        <v>321</v>
      </c>
      <c r="D24" s="28" t="s">
        <v>29</v>
      </c>
      <c r="E24" s="30">
        <v>517.28</v>
      </c>
      <c r="F24" s="30">
        <v>133.91999999999999</v>
      </c>
      <c r="G24" s="30">
        <v>0</v>
      </c>
      <c r="H24" s="31">
        <v>0</v>
      </c>
    </row>
    <row r="25" spans="2:8" x14ac:dyDescent="0.25">
      <c r="B25" s="28">
        <v>5</v>
      </c>
      <c r="C25" s="29">
        <v>864</v>
      </c>
      <c r="D25" s="28" t="s">
        <v>30</v>
      </c>
      <c r="E25" s="30">
        <v>0</v>
      </c>
      <c r="F25" s="30">
        <v>0</v>
      </c>
      <c r="G25" s="30">
        <v>101.25</v>
      </c>
      <c r="H25" s="31">
        <v>71.25</v>
      </c>
    </row>
    <row r="26" spans="2:8" x14ac:dyDescent="0.25">
      <c r="B26" s="28">
        <v>5</v>
      </c>
      <c r="C26" s="29">
        <v>152</v>
      </c>
      <c r="D26" s="28" t="s">
        <v>31</v>
      </c>
      <c r="E26" s="30">
        <v>0</v>
      </c>
      <c r="F26" s="30">
        <v>3903.69</v>
      </c>
      <c r="G26" s="30">
        <v>0</v>
      </c>
      <c r="H26" s="31">
        <v>186.25</v>
      </c>
    </row>
    <row r="27" spans="2:8" x14ac:dyDescent="0.25">
      <c r="B27" s="28">
        <v>5</v>
      </c>
      <c r="C27" s="29">
        <v>567</v>
      </c>
      <c r="D27" s="28" t="s">
        <v>33</v>
      </c>
      <c r="E27" s="30">
        <v>0</v>
      </c>
      <c r="F27" s="30">
        <v>0</v>
      </c>
      <c r="G27" s="30">
        <v>50</v>
      </c>
      <c r="H27" s="31">
        <v>0</v>
      </c>
    </row>
    <row r="28" spans="2:8" x14ac:dyDescent="0.25">
      <c r="B28" s="28">
        <v>5</v>
      </c>
      <c r="C28" s="29">
        <v>67</v>
      </c>
      <c r="D28" s="28" t="s">
        <v>90</v>
      </c>
      <c r="E28" s="30">
        <v>1120.56</v>
      </c>
      <c r="F28" s="30">
        <v>640.20000000000005</v>
      </c>
      <c r="G28" s="30">
        <v>0</v>
      </c>
      <c r="H28" s="31">
        <v>0</v>
      </c>
    </row>
    <row r="29" spans="2:8" x14ac:dyDescent="0.25">
      <c r="B29" s="28">
        <v>5</v>
      </c>
      <c r="C29" s="29">
        <v>698</v>
      </c>
      <c r="D29" s="28" t="s">
        <v>36</v>
      </c>
      <c r="E29" s="30">
        <v>1412.88</v>
      </c>
      <c r="F29" s="30">
        <v>2427.73</v>
      </c>
      <c r="G29" s="30">
        <v>0</v>
      </c>
      <c r="H29" s="31">
        <v>0</v>
      </c>
    </row>
    <row r="30" spans="2:8" x14ac:dyDescent="0.25">
      <c r="B30" s="28">
        <v>5</v>
      </c>
      <c r="C30" s="29">
        <v>662</v>
      </c>
      <c r="D30" s="28" t="s">
        <v>38</v>
      </c>
      <c r="E30" s="30">
        <v>272.83999999999997</v>
      </c>
      <c r="F30" s="30">
        <v>0</v>
      </c>
      <c r="G30" s="30">
        <v>0</v>
      </c>
      <c r="H30" s="31">
        <v>0</v>
      </c>
    </row>
    <row r="31" spans="2:8" x14ac:dyDescent="0.25">
      <c r="B31" s="28">
        <v>5</v>
      </c>
      <c r="C31" s="29">
        <v>574</v>
      </c>
      <c r="D31" s="28" t="s">
        <v>39</v>
      </c>
      <c r="E31" s="30">
        <v>0</v>
      </c>
      <c r="F31" s="30">
        <v>0</v>
      </c>
      <c r="G31" s="30">
        <v>0</v>
      </c>
      <c r="H31" s="31">
        <v>0</v>
      </c>
    </row>
    <row r="32" spans="2:8" x14ac:dyDescent="0.25">
      <c r="B32" s="28">
        <v>5</v>
      </c>
      <c r="C32" s="29">
        <v>576</v>
      </c>
      <c r="D32" s="28" t="s">
        <v>40</v>
      </c>
      <c r="E32" s="30">
        <v>-20.46</v>
      </c>
      <c r="F32" s="30">
        <v>456.94</v>
      </c>
      <c r="G32" s="30">
        <v>0</v>
      </c>
      <c r="H32" s="31">
        <v>0</v>
      </c>
    </row>
    <row r="33" spans="2:8" x14ac:dyDescent="0.25">
      <c r="B33" s="28">
        <v>5</v>
      </c>
      <c r="C33" s="29">
        <v>1122</v>
      </c>
      <c r="D33" s="28" t="s">
        <v>41</v>
      </c>
      <c r="E33" s="30">
        <v>4999.8</v>
      </c>
      <c r="F33" s="30">
        <v>0</v>
      </c>
      <c r="G33" s="30">
        <v>0</v>
      </c>
      <c r="H33" s="31">
        <v>0</v>
      </c>
    </row>
    <row r="34" spans="2:8" x14ac:dyDescent="0.25">
      <c r="B34" s="28">
        <v>5</v>
      </c>
      <c r="C34" s="29">
        <v>1143</v>
      </c>
      <c r="D34" s="28" t="s">
        <v>42</v>
      </c>
      <c r="E34" s="30">
        <v>0</v>
      </c>
      <c r="F34" s="30">
        <v>0</v>
      </c>
      <c r="G34" s="30">
        <v>20</v>
      </c>
      <c r="H34" s="31">
        <v>0</v>
      </c>
    </row>
    <row r="35" spans="2:8" x14ac:dyDescent="0.25">
      <c r="B35" s="28">
        <v>5</v>
      </c>
      <c r="C35" s="29">
        <v>154</v>
      </c>
      <c r="D35" s="28" t="s">
        <v>44</v>
      </c>
      <c r="E35" s="30">
        <v>6300</v>
      </c>
      <c r="F35" s="30">
        <v>0</v>
      </c>
      <c r="G35" s="30">
        <v>0</v>
      </c>
      <c r="H35" s="31">
        <v>0</v>
      </c>
    </row>
    <row r="36" spans="2:8" x14ac:dyDescent="0.25">
      <c r="B36" s="28">
        <v>5</v>
      </c>
      <c r="C36" s="29">
        <v>1144</v>
      </c>
      <c r="D36" s="28" t="s">
        <v>45</v>
      </c>
      <c r="E36" s="30">
        <v>16.45</v>
      </c>
      <c r="F36" s="30">
        <v>0</v>
      </c>
      <c r="G36" s="30">
        <v>1.25</v>
      </c>
      <c r="H36" s="31">
        <v>0</v>
      </c>
    </row>
    <row r="37" spans="2:8" x14ac:dyDescent="0.25">
      <c r="B37" s="28">
        <v>5</v>
      </c>
      <c r="C37" s="29">
        <v>568</v>
      </c>
      <c r="D37" s="28" t="s">
        <v>46</v>
      </c>
      <c r="E37" s="30">
        <v>1067.2</v>
      </c>
      <c r="F37" s="30">
        <v>1318.6</v>
      </c>
      <c r="G37" s="30">
        <v>0</v>
      </c>
      <c r="H37" s="31">
        <v>0</v>
      </c>
    </row>
    <row r="38" spans="2:8" x14ac:dyDescent="0.25">
      <c r="B38" s="28">
        <v>5</v>
      </c>
      <c r="C38" s="29">
        <v>569</v>
      </c>
      <c r="D38" s="28" t="s">
        <v>47</v>
      </c>
      <c r="E38" s="30">
        <v>1399.16</v>
      </c>
      <c r="F38" s="30">
        <v>1662.5700000000002</v>
      </c>
      <c r="G38" s="30">
        <v>0</v>
      </c>
      <c r="H38" s="31">
        <v>0</v>
      </c>
    </row>
    <row r="39" spans="2:8" x14ac:dyDescent="0.25">
      <c r="B39" s="28">
        <v>5</v>
      </c>
      <c r="C39" s="29">
        <v>570</v>
      </c>
      <c r="D39" s="28" t="s">
        <v>48</v>
      </c>
      <c r="E39" s="30">
        <v>9690.1</v>
      </c>
      <c r="F39" s="30">
        <v>3883.32</v>
      </c>
      <c r="G39" s="30">
        <v>0</v>
      </c>
      <c r="H39" s="31">
        <v>0</v>
      </c>
    </row>
    <row r="40" spans="2:8" x14ac:dyDescent="0.25">
      <c r="B40" s="28">
        <v>5</v>
      </c>
      <c r="C40" s="29">
        <v>577</v>
      </c>
      <c r="D40" s="28" t="s">
        <v>49</v>
      </c>
      <c r="E40" s="30">
        <v>608.96</v>
      </c>
      <c r="F40" s="30">
        <v>406</v>
      </c>
      <c r="G40" s="30">
        <v>41.25</v>
      </c>
      <c r="H40" s="31">
        <v>15</v>
      </c>
    </row>
    <row r="41" spans="2:8" x14ac:dyDescent="0.25">
      <c r="B41" s="28">
        <v>5</v>
      </c>
      <c r="C41" s="29">
        <v>1216</v>
      </c>
      <c r="D41" s="28" t="s">
        <v>50</v>
      </c>
      <c r="E41" s="30">
        <v>193.92</v>
      </c>
      <c r="F41" s="30">
        <v>130.46</v>
      </c>
      <c r="G41" s="30">
        <v>0</v>
      </c>
      <c r="H41" s="31">
        <v>0</v>
      </c>
    </row>
    <row r="42" spans="2:8" x14ac:dyDescent="0.25">
      <c r="B42" s="28">
        <v>5</v>
      </c>
      <c r="C42" s="29">
        <v>1697</v>
      </c>
      <c r="D42" s="28" t="s">
        <v>56</v>
      </c>
      <c r="E42" s="30">
        <v>96.78</v>
      </c>
      <c r="F42" s="30">
        <v>161.30000000000001</v>
      </c>
      <c r="G42" s="30">
        <v>2.5</v>
      </c>
      <c r="H42" s="31">
        <v>20</v>
      </c>
    </row>
    <row r="43" spans="2:8" x14ac:dyDescent="0.25">
      <c r="B43" s="28">
        <v>5</v>
      </c>
      <c r="C43" s="29">
        <v>571</v>
      </c>
      <c r="D43" s="28" t="s">
        <v>52</v>
      </c>
      <c r="E43" s="30">
        <v>6788.05</v>
      </c>
      <c r="F43" s="30">
        <v>950.4</v>
      </c>
      <c r="G43" s="30">
        <v>0</v>
      </c>
      <c r="H43" s="31">
        <v>0</v>
      </c>
    </row>
    <row r="44" spans="2:8" x14ac:dyDescent="0.25">
      <c r="B44" s="28">
        <v>5</v>
      </c>
      <c r="C44" s="29">
        <v>155</v>
      </c>
      <c r="D44" s="28" t="s">
        <v>53</v>
      </c>
      <c r="E44" s="30">
        <v>1016</v>
      </c>
      <c r="F44" s="30">
        <v>1016</v>
      </c>
      <c r="G44" s="30">
        <v>196.25</v>
      </c>
      <c r="H44" s="31">
        <v>171.25</v>
      </c>
    </row>
    <row r="45" spans="2:8" x14ac:dyDescent="0.25">
      <c r="B45" s="28">
        <v>5</v>
      </c>
      <c r="C45" s="29">
        <v>872</v>
      </c>
      <c r="D45" s="28" t="s">
        <v>54</v>
      </c>
      <c r="E45" s="30">
        <v>292.5</v>
      </c>
      <c r="F45" s="30">
        <v>526.41999999999996</v>
      </c>
      <c r="G45" s="30">
        <v>0</v>
      </c>
      <c r="H45" s="31">
        <v>0</v>
      </c>
    </row>
    <row r="46" spans="2:8" x14ac:dyDescent="0.25">
      <c r="B46" s="28">
        <v>5</v>
      </c>
      <c r="C46" s="29">
        <v>661</v>
      </c>
      <c r="D46" s="28" t="s">
        <v>55</v>
      </c>
      <c r="E46" s="30">
        <v>646.79999999999995</v>
      </c>
      <c r="F46" s="30">
        <v>48.39</v>
      </c>
      <c r="G46" s="30">
        <v>138.75</v>
      </c>
      <c r="H46" s="31">
        <v>193.75</v>
      </c>
    </row>
    <row r="47" spans="2:8" x14ac:dyDescent="0.25">
      <c r="B47" s="28">
        <v>5</v>
      </c>
      <c r="C47" s="29">
        <v>572</v>
      </c>
      <c r="D47" s="28" t="s">
        <v>57</v>
      </c>
      <c r="E47" s="30">
        <v>0</v>
      </c>
      <c r="F47" s="30">
        <v>0</v>
      </c>
      <c r="G47" s="30">
        <v>0</v>
      </c>
      <c r="H47" s="31">
        <v>0</v>
      </c>
    </row>
    <row r="48" spans="2:8" x14ac:dyDescent="0.25">
      <c r="B48" s="28">
        <v>5</v>
      </c>
      <c r="C48" s="29">
        <v>318</v>
      </c>
      <c r="D48" s="28" t="s">
        <v>58</v>
      </c>
      <c r="E48" s="30">
        <v>0</v>
      </c>
      <c r="F48" s="30">
        <v>0</v>
      </c>
      <c r="G48" s="30">
        <v>16.25</v>
      </c>
      <c r="H48" s="31">
        <v>0</v>
      </c>
    </row>
    <row r="49" spans="2:8" x14ac:dyDescent="0.25">
      <c r="B49" s="28">
        <v>5</v>
      </c>
      <c r="C49" s="29">
        <v>1145</v>
      </c>
      <c r="D49" s="28" t="s">
        <v>59</v>
      </c>
      <c r="E49" s="30">
        <v>747.36</v>
      </c>
      <c r="F49" s="30">
        <v>600.6</v>
      </c>
      <c r="G49" s="30">
        <v>0</v>
      </c>
      <c r="H49" s="31">
        <v>0</v>
      </c>
    </row>
    <row r="50" spans="2:8" x14ac:dyDescent="0.25">
      <c r="B50" s="28">
        <v>5</v>
      </c>
      <c r="C50" s="29">
        <v>699</v>
      </c>
      <c r="D50" s="28" t="s">
        <v>60</v>
      </c>
      <c r="E50" s="30">
        <v>301.56</v>
      </c>
      <c r="F50" s="30">
        <v>301.56</v>
      </c>
      <c r="G50" s="30">
        <v>6.25</v>
      </c>
      <c r="H50" s="31">
        <v>23.75</v>
      </c>
    </row>
    <row r="51" spans="2:8" x14ac:dyDescent="0.25">
      <c r="B51" s="28">
        <v>5</v>
      </c>
      <c r="C51" s="29">
        <v>1000</v>
      </c>
      <c r="D51" s="28" t="s">
        <v>61</v>
      </c>
      <c r="E51" s="30">
        <v>2314.0100000000002</v>
      </c>
      <c r="F51" s="30">
        <v>0</v>
      </c>
      <c r="G51" s="30">
        <v>0</v>
      </c>
      <c r="H51" s="31">
        <v>0</v>
      </c>
    </row>
    <row r="52" spans="2:8" x14ac:dyDescent="0.25">
      <c r="B52" s="28">
        <v>5</v>
      </c>
      <c r="C52" s="29">
        <v>700</v>
      </c>
      <c r="D52" s="28" t="s">
        <v>63</v>
      </c>
      <c r="E52" s="30">
        <v>406</v>
      </c>
      <c r="F52" s="30">
        <v>406</v>
      </c>
      <c r="G52" s="30">
        <v>131.25</v>
      </c>
      <c r="H52" s="31">
        <v>92.5</v>
      </c>
    </row>
    <row r="53" spans="2:8" x14ac:dyDescent="0.25">
      <c r="B53" s="28">
        <v>5</v>
      </c>
      <c r="C53" s="29">
        <v>873</v>
      </c>
      <c r="D53" s="28" t="s">
        <v>64</v>
      </c>
      <c r="E53" s="30">
        <v>2648.7</v>
      </c>
      <c r="F53" s="30">
        <v>0</v>
      </c>
      <c r="G53" s="30">
        <v>82.5</v>
      </c>
      <c r="H53" s="31">
        <v>0</v>
      </c>
    </row>
    <row r="54" spans="2:8" x14ac:dyDescent="0.25">
      <c r="B54" s="28">
        <v>5</v>
      </c>
      <c r="C54" s="29">
        <v>1002</v>
      </c>
      <c r="D54" s="28" t="s">
        <v>65</v>
      </c>
      <c r="E54" s="30">
        <v>6388.69</v>
      </c>
      <c r="F54" s="30">
        <v>3399.38</v>
      </c>
      <c r="G54" s="30">
        <v>126.25</v>
      </c>
      <c r="H54" s="31">
        <v>75</v>
      </c>
    </row>
    <row r="55" spans="2:8" x14ac:dyDescent="0.25">
      <c r="B55" s="28">
        <v>5</v>
      </c>
      <c r="C55" s="29">
        <v>157</v>
      </c>
      <c r="D55" s="28" t="s">
        <v>66</v>
      </c>
      <c r="E55" s="30">
        <v>2775.53</v>
      </c>
      <c r="F55" s="30">
        <v>1528.59</v>
      </c>
      <c r="G55" s="30">
        <v>0</v>
      </c>
      <c r="H55" s="31">
        <v>0</v>
      </c>
    </row>
    <row r="56" spans="2:8" x14ac:dyDescent="0.25">
      <c r="B56" s="28">
        <v>5</v>
      </c>
      <c r="C56" s="29">
        <v>1001</v>
      </c>
      <c r="D56" s="28" t="s">
        <v>68</v>
      </c>
      <c r="E56" s="30">
        <v>0</v>
      </c>
      <c r="F56" s="30">
        <v>0</v>
      </c>
      <c r="G56" s="30">
        <v>0</v>
      </c>
      <c r="H56" s="31">
        <v>27.5</v>
      </c>
    </row>
    <row r="57" spans="2:8" x14ac:dyDescent="0.25">
      <c r="B57" s="28">
        <v>5</v>
      </c>
      <c r="C57" s="29">
        <v>701</v>
      </c>
      <c r="D57" s="28" t="s">
        <v>70</v>
      </c>
      <c r="E57" s="30">
        <v>406</v>
      </c>
      <c r="F57" s="30">
        <v>0</v>
      </c>
      <c r="G57" s="30">
        <v>31.25</v>
      </c>
      <c r="H57" s="31">
        <v>20</v>
      </c>
    </row>
    <row r="58" spans="2:8" x14ac:dyDescent="0.25">
      <c r="B58" s="28">
        <v>5</v>
      </c>
      <c r="C58" s="29">
        <v>158</v>
      </c>
      <c r="D58" s="28" t="s">
        <v>71</v>
      </c>
      <c r="E58" s="30">
        <v>0</v>
      </c>
      <c r="F58" s="30">
        <v>0</v>
      </c>
      <c r="G58" s="30">
        <v>0</v>
      </c>
      <c r="H58" s="31">
        <v>0</v>
      </c>
    </row>
    <row r="59" spans="2:8" x14ac:dyDescent="0.25">
      <c r="B59" s="28">
        <v>5</v>
      </c>
      <c r="C59" s="29">
        <v>159</v>
      </c>
      <c r="D59" s="28" t="s">
        <v>72</v>
      </c>
      <c r="E59" s="30">
        <v>1253.96</v>
      </c>
      <c r="F59" s="30">
        <v>0</v>
      </c>
      <c r="G59" s="30">
        <v>47.5</v>
      </c>
      <c r="H59" s="31">
        <v>0</v>
      </c>
    </row>
    <row r="60" spans="2:8" x14ac:dyDescent="0.25">
      <c r="B60" s="28">
        <v>5</v>
      </c>
      <c r="C60" s="29">
        <v>573</v>
      </c>
      <c r="D60" s="28" t="s">
        <v>73</v>
      </c>
      <c r="E60" s="30">
        <v>-6.22</v>
      </c>
      <c r="F60" s="30">
        <v>1343.52</v>
      </c>
      <c r="G60" s="30">
        <v>213.75</v>
      </c>
      <c r="H60" s="31">
        <v>483.75</v>
      </c>
    </row>
    <row r="61" spans="2:8" x14ac:dyDescent="0.25">
      <c r="B61" s="28">
        <v>5</v>
      </c>
      <c r="C61" s="29">
        <v>560</v>
      </c>
      <c r="D61" s="28" t="s">
        <v>74</v>
      </c>
      <c r="E61" s="30">
        <v>1060.53</v>
      </c>
      <c r="F61" s="30">
        <v>1060.53</v>
      </c>
      <c r="G61" s="30">
        <v>81.25</v>
      </c>
      <c r="H61" s="31">
        <v>43.75</v>
      </c>
    </row>
    <row r="62" spans="2:8" x14ac:dyDescent="0.25">
      <c r="B62" s="28">
        <v>5</v>
      </c>
      <c r="C62" s="29">
        <v>73</v>
      </c>
      <c r="D62" s="28" t="s">
        <v>89</v>
      </c>
      <c r="E62" s="30">
        <v>2535.84</v>
      </c>
      <c r="F62" s="30">
        <v>0</v>
      </c>
      <c r="G62" s="30">
        <v>2037.5</v>
      </c>
      <c r="H62" s="31">
        <v>0</v>
      </c>
    </row>
    <row r="63" spans="2:8" x14ac:dyDescent="0.25">
      <c r="B63" s="28">
        <v>5</v>
      </c>
      <c r="C63" s="29">
        <v>160</v>
      </c>
      <c r="D63" s="28" t="s">
        <v>75</v>
      </c>
      <c r="E63" s="30">
        <v>642.72</v>
      </c>
      <c r="F63" s="30">
        <v>0</v>
      </c>
      <c r="G63" s="30">
        <v>211.25</v>
      </c>
      <c r="H63" s="31">
        <v>0</v>
      </c>
    </row>
    <row r="64" spans="2:8" x14ac:dyDescent="0.25">
      <c r="B64" s="28">
        <v>5</v>
      </c>
      <c r="C64" s="29">
        <v>1368</v>
      </c>
      <c r="D64" s="28" t="s">
        <v>88</v>
      </c>
      <c r="E64" s="30">
        <v>1944.05</v>
      </c>
      <c r="F64" s="30">
        <v>1513.66</v>
      </c>
      <c r="G64" s="30">
        <v>121.25</v>
      </c>
      <c r="H64" s="31">
        <v>0</v>
      </c>
    </row>
    <row r="65" spans="2:8" x14ac:dyDescent="0.25">
      <c r="B65" s="28">
        <v>5</v>
      </c>
      <c r="C65" s="29">
        <v>1233</v>
      </c>
      <c r="D65" s="28" t="s">
        <v>76</v>
      </c>
      <c r="E65" s="30">
        <v>0</v>
      </c>
      <c r="F65" s="30">
        <v>0</v>
      </c>
      <c r="G65" s="30">
        <v>0</v>
      </c>
      <c r="H65" s="31">
        <v>0</v>
      </c>
    </row>
    <row r="66" spans="2:8" x14ac:dyDescent="0.25">
      <c r="B66" s="28">
        <v>5</v>
      </c>
      <c r="C66" s="29">
        <v>3870</v>
      </c>
      <c r="D66" s="28" t="s">
        <v>77</v>
      </c>
      <c r="E66" s="30">
        <v>2655.24</v>
      </c>
      <c r="F66" s="30">
        <v>0</v>
      </c>
      <c r="G66" s="30">
        <v>0</v>
      </c>
      <c r="H66" s="31">
        <v>0</v>
      </c>
    </row>
    <row r="67" spans="2:8" x14ac:dyDescent="0.25">
      <c r="B67" s="28">
        <v>5</v>
      </c>
      <c r="C67" s="29">
        <v>3862</v>
      </c>
      <c r="D67" s="28" t="s">
        <v>78</v>
      </c>
      <c r="E67" s="30">
        <v>0</v>
      </c>
      <c r="F67" s="30">
        <v>0</v>
      </c>
      <c r="G67" s="30">
        <v>0</v>
      </c>
      <c r="H67" s="31">
        <v>0</v>
      </c>
    </row>
    <row r="68" spans="2:8" x14ac:dyDescent="0.25">
      <c r="B68" s="28">
        <v>5</v>
      </c>
      <c r="C68" s="29">
        <v>874</v>
      </c>
      <c r="D68" s="28" t="s">
        <v>80</v>
      </c>
      <c r="E68" s="30">
        <v>2503.15</v>
      </c>
      <c r="F68" s="30">
        <v>0</v>
      </c>
      <c r="G68" s="30">
        <v>0</v>
      </c>
      <c r="H68" s="31">
        <v>0</v>
      </c>
    </row>
    <row r="69" spans="2:8" x14ac:dyDescent="0.25">
      <c r="B69" s="28">
        <v>5</v>
      </c>
      <c r="C69" s="29">
        <v>1123</v>
      </c>
      <c r="D69" s="28" t="s">
        <v>81</v>
      </c>
      <c r="E69" s="30">
        <v>1280.6400000000001</v>
      </c>
      <c r="F69" s="30">
        <v>1244</v>
      </c>
      <c r="G69" s="30">
        <v>240</v>
      </c>
      <c r="H69" s="31">
        <v>0</v>
      </c>
    </row>
    <row r="70" spans="2:8" x14ac:dyDescent="0.25">
      <c r="B70" s="28">
        <v>5</v>
      </c>
      <c r="C70" s="28">
        <v>578</v>
      </c>
      <c r="D70" s="28" t="s">
        <v>82</v>
      </c>
      <c r="E70" s="30">
        <v>0</v>
      </c>
      <c r="F70" s="30">
        <v>0</v>
      </c>
      <c r="G70" s="30">
        <v>67.5</v>
      </c>
      <c r="H70" s="31">
        <v>67.5</v>
      </c>
    </row>
    <row r="71" spans="2:8" x14ac:dyDescent="0.25">
      <c r="B71" s="28">
        <v>5</v>
      </c>
      <c r="C71" s="29">
        <v>563</v>
      </c>
      <c r="D71" s="28" t="s">
        <v>83</v>
      </c>
      <c r="E71" s="30">
        <v>1228.08</v>
      </c>
      <c r="F71" s="30">
        <v>0</v>
      </c>
      <c r="G71" s="30">
        <v>0</v>
      </c>
      <c r="H71" s="31">
        <v>0</v>
      </c>
    </row>
    <row r="72" spans="2:8" x14ac:dyDescent="0.25">
      <c r="B72" s="28">
        <v>5</v>
      </c>
      <c r="C72" s="29">
        <v>1124</v>
      </c>
      <c r="D72" s="28" t="s">
        <v>84</v>
      </c>
      <c r="E72" s="30">
        <v>0</v>
      </c>
      <c r="F72" s="30">
        <v>323.10000000000002</v>
      </c>
      <c r="G72" s="30">
        <v>0</v>
      </c>
      <c r="H72" s="31">
        <v>56.25</v>
      </c>
    </row>
    <row r="73" spans="2:8" x14ac:dyDescent="0.25">
      <c r="B73" s="28">
        <v>5</v>
      </c>
      <c r="C73" s="29">
        <v>575</v>
      </c>
      <c r="D73" s="28" t="s">
        <v>85</v>
      </c>
      <c r="E73" s="30">
        <v>5087.34</v>
      </c>
      <c r="F73" s="30">
        <v>3278.3999999999996</v>
      </c>
      <c r="G73" s="30">
        <v>0</v>
      </c>
      <c r="H73" s="31">
        <v>0</v>
      </c>
    </row>
    <row r="74" spans="2:8" x14ac:dyDescent="0.25">
      <c r="B74" s="28">
        <v>5</v>
      </c>
      <c r="C74" s="29">
        <v>877</v>
      </c>
      <c r="D74" s="28" t="s">
        <v>86</v>
      </c>
      <c r="E74" s="30">
        <v>564.05999999999995</v>
      </c>
      <c r="F74" s="30">
        <v>359</v>
      </c>
      <c r="G74" s="30">
        <v>0</v>
      </c>
      <c r="H74" s="31">
        <v>0</v>
      </c>
    </row>
    <row r="76" spans="2:8" x14ac:dyDescent="0.25">
      <c r="D76" s="32" t="s">
        <v>13</v>
      </c>
      <c r="E76" s="33">
        <f>SUM(E10:E74)</f>
        <v>102815.52999999998</v>
      </c>
      <c r="F76" s="33">
        <f t="shared" ref="F76:H76" si="0">SUM(F10:F74)</f>
        <v>63438.839999999989</v>
      </c>
      <c r="G76" s="33">
        <f t="shared" si="0"/>
        <v>5751.25</v>
      </c>
      <c r="H76" s="33">
        <f t="shared" si="0"/>
        <v>2547.5</v>
      </c>
    </row>
    <row r="78" spans="2:8" x14ac:dyDescent="0.25">
      <c r="E78" s="35"/>
      <c r="F78" s="35"/>
      <c r="G78" s="35"/>
      <c r="H78" s="35"/>
    </row>
    <row r="79" spans="2:8" x14ac:dyDescent="0.25">
      <c r="E79" s="35"/>
      <c r="F79" s="35"/>
      <c r="G79" s="35"/>
      <c r="H79" s="35"/>
    </row>
    <row r="80" spans="2:8" x14ac:dyDescent="0.25">
      <c r="E80" s="35"/>
      <c r="F80" s="35"/>
      <c r="G80" s="35"/>
      <c r="H80" s="35"/>
    </row>
    <row r="81" spans="4:8" x14ac:dyDescent="0.25">
      <c r="D81" s="36"/>
      <c r="E81" s="37"/>
      <c r="F81" s="37"/>
      <c r="G81" s="37"/>
      <c r="H81" s="37"/>
    </row>
    <row r="83" spans="4:8" x14ac:dyDescent="0.25">
      <c r="E83" s="35"/>
    </row>
    <row r="84" spans="4:8" x14ac:dyDescent="0.25">
      <c r="E84" s="35"/>
    </row>
    <row r="85" spans="4:8" x14ac:dyDescent="0.25">
      <c r="E85" s="35"/>
    </row>
    <row r="86" spans="4:8" x14ac:dyDescent="0.25">
      <c r="E86" s="35"/>
    </row>
    <row r="87" spans="4:8" x14ac:dyDescent="0.25">
      <c r="E87" s="35"/>
    </row>
    <row r="88" spans="4:8" x14ac:dyDescent="0.25">
      <c r="E88" s="35"/>
    </row>
    <row r="89" spans="4:8" x14ac:dyDescent="0.25">
      <c r="E89" s="35"/>
    </row>
  </sheetData>
  <autoFilter ref="B9:H74" xr:uid="{17A99810-620B-4648-A665-DAA580F61ECE}">
    <sortState xmlns:xlrd2="http://schemas.microsoft.com/office/spreadsheetml/2017/richdata2" ref="B10:H74">
      <sortCondition ref="D9"/>
    </sortState>
  </autoFilter>
  <mergeCells count="1">
    <mergeCell ref="B6: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6BF6A-47A1-4F58-9777-5F69204D316B}">
  <dimension ref="B1:H89"/>
  <sheetViews>
    <sheetView workbookViewId="0">
      <selection activeCell="B9" sqref="B9"/>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98</v>
      </c>
    </row>
    <row r="4" spans="2:8" ht="15.75" thickBot="1" x14ac:dyDescent="0.3">
      <c r="B4" s="21" t="s">
        <v>4</v>
      </c>
      <c r="C4" s="22" t="s">
        <v>102</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v>643.55999999999995</v>
      </c>
      <c r="F10" s="30" t="s">
        <v>104</v>
      </c>
      <c r="G10" s="30" t="s">
        <v>104</v>
      </c>
      <c r="H10" s="31" t="s">
        <v>104</v>
      </c>
    </row>
    <row r="11" spans="2:8" x14ac:dyDescent="0.25">
      <c r="B11" s="28">
        <v>5</v>
      </c>
      <c r="C11" s="29">
        <v>658</v>
      </c>
      <c r="D11" s="28" t="s">
        <v>15</v>
      </c>
      <c r="E11" s="30">
        <v>1293.98</v>
      </c>
      <c r="F11" s="30">
        <v>927.28</v>
      </c>
      <c r="G11" s="30">
        <v>616.25</v>
      </c>
      <c r="H11" s="31" t="s">
        <v>104</v>
      </c>
    </row>
    <row r="12" spans="2:8" x14ac:dyDescent="0.25">
      <c r="B12" s="28">
        <v>5</v>
      </c>
      <c r="C12" s="29">
        <v>875</v>
      </c>
      <c r="D12" s="28" t="s">
        <v>16</v>
      </c>
      <c r="E12" s="30">
        <v>244.16</v>
      </c>
      <c r="F12" s="30">
        <v>636.64</v>
      </c>
      <c r="G12" s="30" t="s">
        <v>104</v>
      </c>
      <c r="H12" s="31" t="s">
        <v>104</v>
      </c>
    </row>
    <row r="13" spans="2:8" x14ac:dyDescent="0.25">
      <c r="B13" s="28">
        <v>5</v>
      </c>
      <c r="C13" s="29">
        <v>659</v>
      </c>
      <c r="D13" s="28" t="s">
        <v>17</v>
      </c>
      <c r="E13" s="30" t="s">
        <v>104</v>
      </c>
      <c r="F13" s="30">
        <v>300</v>
      </c>
      <c r="G13" s="30" t="s">
        <v>104</v>
      </c>
      <c r="H13" s="31">
        <v>2.5</v>
      </c>
    </row>
    <row r="14" spans="2:8" x14ac:dyDescent="0.25">
      <c r="B14" s="28">
        <v>5</v>
      </c>
      <c r="C14" s="29">
        <v>319</v>
      </c>
      <c r="D14" s="28" t="s">
        <v>18</v>
      </c>
      <c r="E14" s="30" t="s">
        <v>104</v>
      </c>
      <c r="F14" s="30">
        <v>651.04999999999995</v>
      </c>
      <c r="G14" s="30" t="s">
        <v>104</v>
      </c>
      <c r="H14" s="31" t="s">
        <v>104</v>
      </c>
    </row>
    <row r="15" spans="2:8" x14ac:dyDescent="0.25">
      <c r="B15" s="28">
        <v>5</v>
      </c>
      <c r="C15" s="29">
        <v>129</v>
      </c>
      <c r="D15" s="28" t="s">
        <v>20</v>
      </c>
      <c r="E15" s="30" t="s">
        <v>104</v>
      </c>
      <c r="F15" s="30">
        <v>1669.12</v>
      </c>
      <c r="G15" s="30" t="s">
        <v>104</v>
      </c>
      <c r="H15" s="31">
        <v>40</v>
      </c>
    </row>
    <row r="16" spans="2:8" x14ac:dyDescent="0.25">
      <c r="B16" s="28">
        <v>5</v>
      </c>
      <c r="C16" s="29">
        <v>151</v>
      </c>
      <c r="D16" s="28" t="s">
        <v>21</v>
      </c>
      <c r="E16" s="30" t="s">
        <v>104</v>
      </c>
      <c r="F16" s="30">
        <v>3765.55</v>
      </c>
      <c r="G16" s="30" t="s">
        <v>104</v>
      </c>
      <c r="H16" s="31">
        <v>405</v>
      </c>
    </row>
    <row r="17" spans="2:8" x14ac:dyDescent="0.25">
      <c r="B17" s="28">
        <v>5</v>
      </c>
      <c r="C17" s="29">
        <v>868</v>
      </c>
      <c r="D17" s="28" t="s">
        <v>22</v>
      </c>
      <c r="E17" s="30">
        <v>1806.12</v>
      </c>
      <c r="F17" s="30" t="s">
        <v>104</v>
      </c>
      <c r="G17" s="30" t="s">
        <v>104</v>
      </c>
      <c r="H17" s="31" t="s">
        <v>104</v>
      </c>
    </row>
    <row r="18" spans="2:8" x14ac:dyDescent="0.25">
      <c r="B18" s="28">
        <v>5</v>
      </c>
      <c r="C18" s="29">
        <v>869</v>
      </c>
      <c r="D18" s="28" t="s">
        <v>23</v>
      </c>
      <c r="E18" s="30">
        <v>1033.6099999999999</v>
      </c>
      <c r="F18" s="30">
        <v>5789.7000000000007</v>
      </c>
      <c r="G18" s="30" t="s">
        <v>104</v>
      </c>
      <c r="H18" s="31" t="s">
        <v>104</v>
      </c>
    </row>
    <row r="19" spans="2:8" x14ac:dyDescent="0.25">
      <c r="B19" s="28">
        <v>5</v>
      </c>
      <c r="C19" s="29">
        <v>564</v>
      </c>
      <c r="D19" s="28" t="s">
        <v>24</v>
      </c>
      <c r="E19" s="30">
        <v>6627.6</v>
      </c>
      <c r="F19" s="30" t="s">
        <v>104</v>
      </c>
      <c r="G19" s="30">
        <v>481.25</v>
      </c>
      <c r="H19" s="31">
        <v>737.5</v>
      </c>
    </row>
    <row r="20" spans="2:8" x14ac:dyDescent="0.25">
      <c r="B20" s="28">
        <v>5</v>
      </c>
      <c r="C20" s="29">
        <v>870</v>
      </c>
      <c r="D20" s="28" t="s">
        <v>25</v>
      </c>
      <c r="E20" s="30">
        <v>244.16</v>
      </c>
      <c r="F20" s="30">
        <v>708.25</v>
      </c>
      <c r="G20" s="30">
        <v>92.5</v>
      </c>
      <c r="H20" s="31">
        <v>256.25</v>
      </c>
    </row>
    <row r="21" spans="2:8" x14ac:dyDescent="0.25">
      <c r="B21" s="28">
        <v>5</v>
      </c>
      <c r="C21" s="29">
        <v>565</v>
      </c>
      <c r="D21" s="28" t="s">
        <v>26</v>
      </c>
      <c r="E21" s="30">
        <v>164.5</v>
      </c>
      <c r="F21" s="30" t="s">
        <v>104</v>
      </c>
      <c r="G21" s="30" t="s">
        <v>104</v>
      </c>
      <c r="H21" s="31" t="s">
        <v>104</v>
      </c>
    </row>
    <row r="22" spans="2:8" x14ac:dyDescent="0.25">
      <c r="B22" s="28">
        <v>5</v>
      </c>
      <c r="C22" s="29">
        <v>566</v>
      </c>
      <c r="D22" s="28" t="s">
        <v>27</v>
      </c>
      <c r="E22" s="30">
        <v>3008.4</v>
      </c>
      <c r="F22" s="30">
        <v>2929.92</v>
      </c>
      <c r="G22" s="30" t="s">
        <v>104</v>
      </c>
      <c r="H22" s="31" t="s">
        <v>104</v>
      </c>
    </row>
    <row r="23" spans="2:8" x14ac:dyDescent="0.25">
      <c r="B23" s="28">
        <v>5</v>
      </c>
      <c r="C23" s="29">
        <v>876</v>
      </c>
      <c r="D23" s="28" t="s">
        <v>28</v>
      </c>
      <c r="E23" s="30" t="s">
        <v>104</v>
      </c>
      <c r="F23" s="30" t="s">
        <v>104</v>
      </c>
      <c r="G23" s="30" t="s">
        <v>104</v>
      </c>
      <c r="H23" s="31" t="s">
        <v>104</v>
      </c>
    </row>
    <row r="24" spans="2:8" x14ac:dyDescent="0.25">
      <c r="B24" s="28">
        <v>5</v>
      </c>
      <c r="C24" s="29">
        <v>321</v>
      </c>
      <c r="D24" s="28" t="s">
        <v>29</v>
      </c>
      <c r="E24" s="30">
        <v>195.3</v>
      </c>
      <c r="F24" s="30" t="s">
        <v>104</v>
      </c>
      <c r="G24" s="30" t="s">
        <v>104</v>
      </c>
      <c r="H24" s="31" t="s">
        <v>104</v>
      </c>
    </row>
    <row r="25" spans="2:8" x14ac:dyDescent="0.25">
      <c r="B25" s="28">
        <v>5</v>
      </c>
      <c r="C25" s="29">
        <v>864</v>
      </c>
      <c r="D25" s="28" t="s">
        <v>30</v>
      </c>
      <c r="E25" s="30">
        <v>571.20000000000005</v>
      </c>
      <c r="F25" s="30">
        <v>571.20000000000005</v>
      </c>
      <c r="G25" s="30">
        <v>122.5</v>
      </c>
      <c r="H25" s="31">
        <v>101.25</v>
      </c>
    </row>
    <row r="26" spans="2:8" x14ac:dyDescent="0.25">
      <c r="B26" s="28">
        <v>5</v>
      </c>
      <c r="C26" s="29">
        <v>152</v>
      </c>
      <c r="D26" s="28" t="s">
        <v>31</v>
      </c>
      <c r="E26" s="30" t="s">
        <v>104</v>
      </c>
      <c r="F26" s="30" t="s">
        <v>104</v>
      </c>
      <c r="G26" s="30" t="s">
        <v>104</v>
      </c>
      <c r="H26" s="31" t="s">
        <v>104</v>
      </c>
    </row>
    <row r="27" spans="2:8" x14ac:dyDescent="0.25">
      <c r="B27" s="28">
        <v>5</v>
      </c>
      <c r="C27" s="29">
        <v>567</v>
      </c>
      <c r="D27" s="28" t="s">
        <v>33</v>
      </c>
      <c r="E27" s="30">
        <v>475.8</v>
      </c>
      <c r="F27" s="30">
        <v>932.74</v>
      </c>
      <c r="G27" s="30">
        <v>50</v>
      </c>
      <c r="H27" s="31">
        <v>50</v>
      </c>
    </row>
    <row r="28" spans="2:8" x14ac:dyDescent="0.25">
      <c r="B28" s="28">
        <v>5</v>
      </c>
      <c r="C28" s="29">
        <v>67</v>
      </c>
      <c r="D28" s="28" t="s">
        <v>90</v>
      </c>
      <c r="E28" s="30">
        <v>1646.96</v>
      </c>
      <c r="F28" s="30">
        <v>1944.04</v>
      </c>
      <c r="G28" s="30" t="s">
        <v>104</v>
      </c>
      <c r="H28" s="31" t="s">
        <v>104</v>
      </c>
    </row>
    <row r="29" spans="2:8" x14ac:dyDescent="0.25">
      <c r="B29" s="28">
        <v>5</v>
      </c>
      <c r="C29" s="29">
        <v>698</v>
      </c>
      <c r="D29" s="28" t="s">
        <v>36</v>
      </c>
      <c r="E29" s="30">
        <v>920.36</v>
      </c>
      <c r="F29" s="30">
        <v>920.36</v>
      </c>
      <c r="G29" s="30" t="s">
        <v>104</v>
      </c>
      <c r="H29" s="31" t="s">
        <v>104</v>
      </c>
    </row>
    <row r="30" spans="2:8" x14ac:dyDescent="0.25">
      <c r="B30" s="28">
        <v>5</v>
      </c>
      <c r="C30" s="29">
        <v>662</v>
      </c>
      <c r="D30" s="28" t="s">
        <v>38</v>
      </c>
      <c r="E30" s="30">
        <v>330.73</v>
      </c>
      <c r="F30" s="30">
        <v>461.64</v>
      </c>
      <c r="G30" s="30" t="s">
        <v>104</v>
      </c>
      <c r="H30" s="31" t="s">
        <v>104</v>
      </c>
    </row>
    <row r="31" spans="2:8" x14ac:dyDescent="0.25">
      <c r="B31" s="28">
        <v>5</v>
      </c>
      <c r="C31" s="29">
        <v>574</v>
      </c>
      <c r="D31" s="28" t="s">
        <v>39</v>
      </c>
      <c r="E31" s="30">
        <v>164.5</v>
      </c>
      <c r="F31" s="30" t="s">
        <v>104</v>
      </c>
      <c r="G31" s="30" t="s">
        <v>104</v>
      </c>
      <c r="H31" s="31" t="s">
        <v>104</v>
      </c>
    </row>
    <row r="32" spans="2:8" x14ac:dyDescent="0.25">
      <c r="B32" s="28">
        <v>5</v>
      </c>
      <c r="C32" s="29">
        <v>576</v>
      </c>
      <c r="D32" s="28" t="s">
        <v>40</v>
      </c>
      <c r="E32" s="30">
        <v>315</v>
      </c>
      <c r="F32" s="30" t="s">
        <v>104</v>
      </c>
      <c r="G32" s="30" t="s">
        <v>104</v>
      </c>
      <c r="H32" s="31" t="s">
        <v>104</v>
      </c>
    </row>
    <row r="33" spans="2:8" x14ac:dyDescent="0.25">
      <c r="B33" s="28">
        <v>5</v>
      </c>
      <c r="C33" s="29">
        <v>1122</v>
      </c>
      <c r="D33" s="28" t="s">
        <v>41</v>
      </c>
      <c r="E33" s="30">
        <v>133.97999999999999</v>
      </c>
      <c r="F33" s="30">
        <v>1244</v>
      </c>
      <c r="G33" s="30" t="s">
        <v>104</v>
      </c>
      <c r="H33" s="31" t="s">
        <v>104</v>
      </c>
    </row>
    <row r="34" spans="2:8" x14ac:dyDescent="0.25">
      <c r="B34" s="28">
        <v>5</v>
      </c>
      <c r="C34" s="29">
        <v>1143</v>
      </c>
      <c r="D34" s="28" t="s">
        <v>42</v>
      </c>
      <c r="E34" s="30" t="s">
        <v>104</v>
      </c>
      <c r="F34" s="30" t="s">
        <v>104</v>
      </c>
      <c r="G34" s="30">
        <v>32.5</v>
      </c>
      <c r="H34" s="31" t="s">
        <v>104</v>
      </c>
    </row>
    <row r="35" spans="2:8" x14ac:dyDescent="0.25">
      <c r="B35" s="28">
        <v>5</v>
      </c>
      <c r="C35" s="29">
        <v>154</v>
      </c>
      <c r="D35" s="28" t="s">
        <v>44</v>
      </c>
      <c r="E35" s="30">
        <v>9366.25</v>
      </c>
      <c r="F35" s="30">
        <v>10449.18</v>
      </c>
      <c r="G35" s="30" t="s">
        <v>104</v>
      </c>
      <c r="H35" s="31" t="s">
        <v>104</v>
      </c>
    </row>
    <row r="36" spans="2:8" x14ac:dyDescent="0.25">
      <c r="B36" s="28">
        <v>5</v>
      </c>
      <c r="C36" s="29">
        <v>1144</v>
      </c>
      <c r="D36" s="28" t="s">
        <v>45</v>
      </c>
      <c r="E36" s="30">
        <v>133.97999999999999</v>
      </c>
      <c r="F36" s="30" t="s">
        <v>104</v>
      </c>
      <c r="G36" s="30" t="s">
        <v>104</v>
      </c>
      <c r="H36" s="31" t="s">
        <v>104</v>
      </c>
    </row>
    <row r="37" spans="2:8" x14ac:dyDescent="0.25">
      <c r="B37" s="28">
        <v>5</v>
      </c>
      <c r="C37" s="29">
        <v>568</v>
      </c>
      <c r="D37" s="28" t="s">
        <v>46</v>
      </c>
      <c r="E37" s="30" t="s">
        <v>104</v>
      </c>
      <c r="F37" s="30">
        <v>1067.2</v>
      </c>
      <c r="G37" s="30" t="s">
        <v>104</v>
      </c>
      <c r="H37" s="31" t="s">
        <v>104</v>
      </c>
    </row>
    <row r="38" spans="2:8" x14ac:dyDescent="0.25">
      <c r="B38" s="28">
        <v>5</v>
      </c>
      <c r="C38" s="29">
        <v>569</v>
      </c>
      <c r="D38" s="28" t="s">
        <v>47</v>
      </c>
      <c r="E38" s="30" t="s">
        <v>104</v>
      </c>
      <c r="F38" s="30">
        <v>1399.16</v>
      </c>
      <c r="G38" s="30" t="s">
        <v>104</v>
      </c>
      <c r="H38" s="31" t="s">
        <v>104</v>
      </c>
    </row>
    <row r="39" spans="2:8" x14ac:dyDescent="0.25">
      <c r="B39" s="28">
        <v>5</v>
      </c>
      <c r="C39" s="29">
        <v>570</v>
      </c>
      <c r="D39" s="28" t="s">
        <v>48</v>
      </c>
      <c r="E39" s="30">
        <v>10554.2</v>
      </c>
      <c r="F39" s="30">
        <v>16288.240000000002</v>
      </c>
      <c r="G39" s="30" t="s">
        <v>104</v>
      </c>
      <c r="H39" s="31" t="s">
        <v>104</v>
      </c>
    </row>
    <row r="40" spans="2:8" x14ac:dyDescent="0.25">
      <c r="B40" s="28">
        <v>5</v>
      </c>
      <c r="C40" s="29">
        <v>577</v>
      </c>
      <c r="D40" s="28" t="s">
        <v>49</v>
      </c>
      <c r="E40" s="30">
        <v>475.8</v>
      </c>
      <c r="F40" s="30">
        <v>608.96</v>
      </c>
      <c r="G40" s="30">
        <v>13.75</v>
      </c>
      <c r="H40" s="31" t="s">
        <v>104</v>
      </c>
    </row>
    <row r="41" spans="2:8" x14ac:dyDescent="0.25">
      <c r="B41" s="28">
        <v>5</v>
      </c>
      <c r="C41" s="29">
        <v>1216</v>
      </c>
      <c r="D41" s="28" t="s">
        <v>50</v>
      </c>
      <c r="E41" s="30">
        <v>194.31</v>
      </c>
      <c r="F41" s="30">
        <v>388.23</v>
      </c>
      <c r="G41" s="30" t="s">
        <v>104</v>
      </c>
      <c r="H41" s="31">
        <v>22.5</v>
      </c>
    </row>
    <row r="42" spans="2:8" x14ac:dyDescent="0.25">
      <c r="B42" s="28">
        <v>5</v>
      </c>
      <c r="C42" s="29">
        <v>1697</v>
      </c>
      <c r="D42" s="28" t="s">
        <v>56</v>
      </c>
      <c r="E42" s="30">
        <v>148.05000000000001</v>
      </c>
      <c r="F42" s="30">
        <v>96.78</v>
      </c>
      <c r="G42" s="30" t="s">
        <v>104</v>
      </c>
      <c r="H42" s="31" t="s">
        <v>104</v>
      </c>
    </row>
    <row r="43" spans="2:8" x14ac:dyDescent="0.25">
      <c r="B43" s="28">
        <v>5</v>
      </c>
      <c r="C43" s="29">
        <v>571</v>
      </c>
      <c r="D43" s="28" t="s">
        <v>52</v>
      </c>
      <c r="E43" s="30">
        <v>4717.63</v>
      </c>
      <c r="F43" s="30">
        <v>6781.51</v>
      </c>
      <c r="G43" s="30" t="s">
        <v>104</v>
      </c>
      <c r="H43" s="31" t="s">
        <v>104</v>
      </c>
    </row>
    <row r="44" spans="2:8" x14ac:dyDescent="0.25">
      <c r="B44" s="28">
        <v>5</v>
      </c>
      <c r="C44" s="29">
        <v>155</v>
      </c>
      <c r="D44" s="28" t="s">
        <v>53</v>
      </c>
      <c r="E44" s="30">
        <v>837.32</v>
      </c>
      <c r="F44" s="30">
        <v>837.32</v>
      </c>
      <c r="G44" s="30">
        <v>198.75</v>
      </c>
      <c r="H44" s="31">
        <v>196.25</v>
      </c>
    </row>
    <row r="45" spans="2:8" x14ac:dyDescent="0.25">
      <c r="B45" s="28">
        <v>5</v>
      </c>
      <c r="C45" s="29">
        <v>872</v>
      </c>
      <c r="D45" s="28" t="s">
        <v>54</v>
      </c>
      <c r="E45" s="30">
        <v>172.96</v>
      </c>
      <c r="F45" s="30">
        <v>172.96</v>
      </c>
      <c r="G45" s="30" t="s">
        <v>104</v>
      </c>
      <c r="H45" s="31" t="s">
        <v>104</v>
      </c>
    </row>
    <row r="46" spans="2:8" x14ac:dyDescent="0.25">
      <c r="B46" s="28">
        <v>5</v>
      </c>
      <c r="C46" s="29">
        <v>661</v>
      </c>
      <c r="D46" s="28" t="s">
        <v>55</v>
      </c>
      <c r="E46" s="30">
        <v>1093.8800000000001</v>
      </c>
      <c r="F46" s="30">
        <v>646.79999999999995</v>
      </c>
      <c r="G46" s="30">
        <v>111.25</v>
      </c>
      <c r="H46" s="31" t="s">
        <v>104</v>
      </c>
    </row>
    <row r="47" spans="2:8" x14ac:dyDescent="0.25">
      <c r="B47" s="28">
        <v>5</v>
      </c>
      <c r="C47" s="29">
        <v>572</v>
      </c>
      <c r="D47" s="28" t="s">
        <v>57</v>
      </c>
      <c r="E47" s="30">
        <v>1180.5899999999999</v>
      </c>
      <c r="F47" s="30">
        <v>476</v>
      </c>
      <c r="G47" s="30" t="s">
        <v>104</v>
      </c>
      <c r="H47" s="31" t="s">
        <v>104</v>
      </c>
    </row>
    <row r="48" spans="2:8" x14ac:dyDescent="0.25">
      <c r="B48" s="28">
        <v>5</v>
      </c>
      <c r="C48" s="29">
        <v>318</v>
      </c>
      <c r="D48" s="28" t="s">
        <v>58</v>
      </c>
      <c r="E48" s="30">
        <v>259.42</v>
      </c>
      <c r="F48" s="30" t="s">
        <v>104</v>
      </c>
      <c r="G48" s="30">
        <v>21.25</v>
      </c>
      <c r="H48" s="31" t="s">
        <v>104</v>
      </c>
    </row>
    <row r="49" spans="2:8" x14ac:dyDescent="0.25">
      <c r="B49" s="28">
        <v>5</v>
      </c>
      <c r="C49" s="29">
        <v>1145</v>
      </c>
      <c r="D49" s="28" t="s">
        <v>59</v>
      </c>
      <c r="E49" s="30" t="s">
        <v>104</v>
      </c>
      <c r="F49" s="30">
        <v>747.36</v>
      </c>
      <c r="G49" s="30" t="s">
        <v>104</v>
      </c>
      <c r="H49" s="31" t="s">
        <v>104</v>
      </c>
    </row>
    <row r="50" spans="2:8" x14ac:dyDescent="0.25">
      <c r="B50" s="28">
        <v>5</v>
      </c>
      <c r="C50" s="29">
        <v>699</v>
      </c>
      <c r="D50" s="28" t="s">
        <v>60</v>
      </c>
      <c r="E50" s="30">
        <v>985.32</v>
      </c>
      <c r="F50" s="30">
        <v>499.8</v>
      </c>
      <c r="G50" s="30">
        <v>27.5</v>
      </c>
      <c r="H50" s="31" t="s">
        <v>104</v>
      </c>
    </row>
    <row r="51" spans="2:8" x14ac:dyDescent="0.25">
      <c r="B51" s="28">
        <v>5</v>
      </c>
      <c r="C51" s="29">
        <v>1000</v>
      </c>
      <c r="D51" s="28" t="s">
        <v>61</v>
      </c>
      <c r="E51" s="30">
        <v>1698.99</v>
      </c>
      <c r="F51" s="30">
        <v>7969.15</v>
      </c>
      <c r="G51" s="30" t="s">
        <v>104</v>
      </c>
      <c r="H51" s="31" t="s">
        <v>104</v>
      </c>
    </row>
    <row r="52" spans="2:8" x14ac:dyDescent="0.25">
      <c r="B52" s="28">
        <v>5</v>
      </c>
      <c r="C52" s="29">
        <v>700</v>
      </c>
      <c r="D52" s="28" t="s">
        <v>63</v>
      </c>
      <c r="E52" s="30">
        <v>841.8</v>
      </c>
      <c r="F52" s="30" t="s">
        <v>104</v>
      </c>
      <c r="G52" s="30">
        <v>138.75</v>
      </c>
      <c r="H52" s="31">
        <v>131.25</v>
      </c>
    </row>
    <row r="53" spans="2:8" x14ac:dyDescent="0.25">
      <c r="B53" s="28">
        <v>5</v>
      </c>
      <c r="C53" s="29">
        <v>873</v>
      </c>
      <c r="D53" s="28" t="s">
        <v>64</v>
      </c>
      <c r="E53" s="30">
        <v>1172.32</v>
      </c>
      <c r="F53" s="30">
        <v>2336.8000000000002</v>
      </c>
      <c r="G53" s="30">
        <v>45</v>
      </c>
      <c r="H53" s="31" t="s">
        <v>104</v>
      </c>
    </row>
    <row r="54" spans="2:8" x14ac:dyDescent="0.25">
      <c r="B54" s="28">
        <v>5</v>
      </c>
      <c r="C54" s="29">
        <v>1002</v>
      </c>
      <c r="D54" s="28" t="s">
        <v>65</v>
      </c>
      <c r="E54" s="30">
        <v>3762.87</v>
      </c>
      <c r="F54" s="30">
        <v>6673.01</v>
      </c>
      <c r="G54" s="30" t="s">
        <v>104</v>
      </c>
      <c r="H54" s="31">
        <v>126.25</v>
      </c>
    </row>
    <row r="55" spans="2:8" x14ac:dyDescent="0.25">
      <c r="B55" s="28">
        <v>5</v>
      </c>
      <c r="C55" s="29">
        <v>157</v>
      </c>
      <c r="D55" s="28" t="s">
        <v>66</v>
      </c>
      <c r="E55" s="30" t="s">
        <v>104</v>
      </c>
      <c r="F55" s="30">
        <v>2775.53</v>
      </c>
      <c r="G55" s="30" t="s">
        <v>104</v>
      </c>
      <c r="H55" s="31" t="s">
        <v>104</v>
      </c>
    </row>
    <row r="56" spans="2:8" x14ac:dyDescent="0.25">
      <c r="B56" s="28">
        <v>5</v>
      </c>
      <c r="C56" s="29">
        <v>1001</v>
      </c>
      <c r="D56" s="28" t="s">
        <v>68</v>
      </c>
      <c r="E56" s="30" t="s">
        <v>104</v>
      </c>
      <c r="F56" s="30" t="s">
        <v>104</v>
      </c>
      <c r="G56" s="30" t="s">
        <v>104</v>
      </c>
      <c r="H56" s="31" t="s">
        <v>104</v>
      </c>
    </row>
    <row r="57" spans="2:8" x14ac:dyDescent="0.25">
      <c r="B57" s="28">
        <v>5</v>
      </c>
      <c r="C57" s="29">
        <v>701</v>
      </c>
      <c r="D57" s="28" t="s">
        <v>70</v>
      </c>
      <c r="E57" s="30">
        <v>350.8</v>
      </c>
      <c r="F57" s="30">
        <v>406</v>
      </c>
      <c r="G57" s="30">
        <v>15</v>
      </c>
      <c r="H57" s="31" t="s">
        <v>104</v>
      </c>
    </row>
    <row r="58" spans="2:8" x14ac:dyDescent="0.25">
      <c r="B58" s="28">
        <v>5</v>
      </c>
      <c r="C58" s="29">
        <v>158</v>
      </c>
      <c r="D58" s="28" t="s">
        <v>71</v>
      </c>
      <c r="E58" s="30" t="s">
        <v>104</v>
      </c>
      <c r="F58" s="30" t="s">
        <v>104</v>
      </c>
      <c r="G58" s="30" t="s">
        <v>104</v>
      </c>
      <c r="H58" s="31" t="s">
        <v>104</v>
      </c>
    </row>
    <row r="59" spans="2:8" x14ac:dyDescent="0.25">
      <c r="B59" s="28">
        <v>5</v>
      </c>
      <c r="C59" s="29">
        <v>159</v>
      </c>
      <c r="D59" s="28" t="s">
        <v>72</v>
      </c>
      <c r="E59" s="30" t="s">
        <v>104</v>
      </c>
      <c r="F59" s="30" t="s">
        <v>104</v>
      </c>
      <c r="G59" s="30" t="s">
        <v>104</v>
      </c>
      <c r="H59" s="31">
        <v>47.5</v>
      </c>
    </row>
    <row r="60" spans="2:8" x14ac:dyDescent="0.25">
      <c r="B60" s="28">
        <v>5</v>
      </c>
      <c r="C60" s="29">
        <v>573</v>
      </c>
      <c r="D60" s="28" t="s">
        <v>73</v>
      </c>
      <c r="E60" s="30" t="s">
        <v>104</v>
      </c>
      <c r="F60" s="30" t="s">
        <v>104</v>
      </c>
      <c r="G60" s="30">
        <v>213.75</v>
      </c>
      <c r="H60" s="31" t="s">
        <v>104</v>
      </c>
    </row>
    <row r="61" spans="2:8" x14ac:dyDescent="0.25">
      <c r="B61" s="28">
        <v>5</v>
      </c>
      <c r="C61" s="29">
        <v>560</v>
      </c>
      <c r="D61" s="28" t="s">
        <v>74</v>
      </c>
      <c r="E61" s="30">
        <v>1017.24</v>
      </c>
      <c r="F61" s="30">
        <v>1017.24</v>
      </c>
      <c r="G61" s="30">
        <v>46.25</v>
      </c>
      <c r="H61" s="31">
        <v>81.25</v>
      </c>
    </row>
    <row r="62" spans="2:8" x14ac:dyDescent="0.25">
      <c r="B62" s="28">
        <v>5</v>
      </c>
      <c r="C62" s="29">
        <v>73</v>
      </c>
      <c r="D62" s="28" t="s">
        <v>89</v>
      </c>
      <c r="E62" s="30">
        <v>1907.67</v>
      </c>
      <c r="F62" s="30">
        <v>3655.0800000000004</v>
      </c>
      <c r="G62" s="30">
        <v>2272.5</v>
      </c>
      <c r="H62" s="31">
        <v>1420</v>
      </c>
    </row>
    <row r="63" spans="2:8" x14ac:dyDescent="0.25">
      <c r="B63" s="28">
        <v>5</v>
      </c>
      <c r="C63" s="29">
        <v>160</v>
      </c>
      <c r="D63" s="28" t="s">
        <v>75</v>
      </c>
      <c r="E63" s="30">
        <v>232.8</v>
      </c>
      <c r="F63" s="30">
        <v>875.52</v>
      </c>
      <c r="G63" s="30">
        <v>180</v>
      </c>
      <c r="H63" s="31">
        <v>422.5</v>
      </c>
    </row>
    <row r="64" spans="2:8" x14ac:dyDescent="0.25">
      <c r="B64" s="28">
        <v>5</v>
      </c>
      <c r="C64" s="29">
        <v>1368</v>
      </c>
      <c r="D64" s="28" t="s">
        <v>88</v>
      </c>
      <c r="E64" s="30">
        <v>901.2</v>
      </c>
      <c r="F64" s="30">
        <v>1620.6200000000001</v>
      </c>
      <c r="G64" s="30" t="s">
        <v>104</v>
      </c>
      <c r="H64" s="31" t="s">
        <v>104</v>
      </c>
    </row>
    <row r="65" spans="2:8" x14ac:dyDescent="0.25">
      <c r="B65" s="28">
        <v>5</v>
      </c>
      <c r="C65" s="29">
        <v>1233</v>
      </c>
      <c r="D65" s="28" t="s">
        <v>76</v>
      </c>
      <c r="E65" s="30">
        <v>315</v>
      </c>
      <c r="F65" s="30" t="s">
        <v>104</v>
      </c>
      <c r="G65" s="30" t="s">
        <v>104</v>
      </c>
      <c r="H65" s="31" t="s">
        <v>104</v>
      </c>
    </row>
    <row r="66" spans="2:8" x14ac:dyDescent="0.25">
      <c r="B66" s="28">
        <v>5</v>
      </c>
      <c r="C66" s="29">
        <v>3870</v>
      </c>
      <c r="D66" s="28" t="s">
        <v>77</v>
      </c>
      <c r="E66" s="30">
        <v>1536.9</v>
      </c>
      <c r="F66" s="30">
        <v>3454.22</v>
      </c>
      <c r="G66" s="30" t="s">
        <v>104</v>
      </c>
      <c r="H66" s="31" t="s">
        <v>104</v>
      </c>
    </row>
    <row r="67" spans="2:8" x14ac:dyDescent="0.25">
      <c r="B67" s="28">
        <v>5</v>
      </c>
      <c r="C67" s="29">
        <v>3862</v>
      </c>
      <c r="D67" s="28" t="s">
        <v>78</v>
      </c>
      <c r="E67" s="30" t="s">
        <v>104</v>
      </c>
      <c r="F67" s="30" t="s">
        <v>104</v>
      </c>
      <c r="G67" s="30" t="s">
        <v>104</v>
      </c>
      <c r="H67" s="31" t="s">
        <v>104</v>
      </c>
    </row>
    <row r="68" spans="2:8" x14ac:dyDescent="0.25">
      <c r="B68" s="28">
        <v>5</v>
      </c>
      <c r="C68" s="29">
        <v>874</v>
      </c>
      <c r="D68" s="28" t="s">
        <v>80</v>
      </c>
      <c r="E68" s="30">
        <v>2039.32</v>
      </c>
      <c r="F68" s="30" t="s">
        <v>104</v>
      </c>
      <c r="G68" s="30" t="s">
        <v>104</v>
      </c>
      <c r="H68" s="31" t="s">
        <v>104</v>
      </c>
    </row>
    <row r="69" spans="2:8" x14ac:dyDescent="0.25">
      <c r="B69" s="28">
        <v>5</v>
      </c>
      <c r="C69" s="29">
        <v>1123</v>
      </c>
      <c r="D69" s="28" t="s">
        <v>81</v>
      </c>
      <c r="E69" s="30">
        <v>2634.51</v>
      </c>
      <c r="F69" s="30">
        <v>1280.6400000000001</v>
      </c>
      <c r="G69" s="30" t="s">
        <v>104</v>
      </c>
      <c r="H69" s="31">
        <v>240</v>
      </c>
    </row>
    <row r="70" spans="2:8" x14ac:dyDescent="0.25">
      <c r="B70" s="28">
        <v>5</v>
      </c>
      <c r="C70" s="28">
        <v>578</v>
      </c>
      <c r="D70" s="28" t="s">
        <v>82</v>
      </c>
      <c r="E70" s="30">
        <v>395.28</v>
      </c>
      <c r="F70" s="30" t="s">
        <v>104</v>
      </c>
      <c r="G70" s="30">
        <v>67.5</v>
      </c>
      <c r="H70" s="31" t="s">
        <v>104</v>
      </c>
    </row>
    <row r="71" spans="2:8" x14ac:dyDescent="0.25">
      <c r="B71" s="28">
        <v>5</v>
      </c>
      <c r="C71" s="29">
        <v>563</v>
      </c>
      <c r="D71" s="28" t="s">
        <v>83</v>
      </c>
      <c r="E71" s="30">
        <v>402.6</v>
      </c>
      <c r="F71" s="30" t="s">
        <v>104</v>
      </c>
      <c r="G71" s="30" t="s">
        <v>104</v>
      </c>
      <c r="H71" s="31" t="s">
        <v>104</v>
      </c>
    </row>
    <row r="72" spans="2:8" x14ac:dyDescent="0.25">
      <c r="B72" s="28">
        <v>5</v>
      </c>
      <c r="C72" s="29">
        <v>1124</v>
      </c>
      <c r="D72" s="28" t="s">
        <v>84</v>
      </c>
      <c r="E72" s="30" t="s">
        <v>104</v>
      </c>
      <c r="F72" s="30" t="s">
        <v>104</v>
      </c>
      <c r="G72" s="30" t="s">
        <v>104</v>
      </c>
      <c r="H72" s="31" t="s">
        <v>104</v>
      </c>
    </row>
    <row r="73" spans="2:8" x14ac:dyDescent="0.25">
      <c r="B73" s="28">
        <v>5</v>
      </c>
      <c r="C73" s="29">
        <v>575</v>
      </c>
      <c r="D73" s="28" t="s">
        <v>85</v>
      </c>
      <c r="E73" s="30">
        <v>3372.44</v>
      </c>
      <c r="F73" s="30">
        <v>5087.34</v>
      </c>
      <c r="G73" s="30" t="s">
        <v>104</v>
      </c>
      <c r="H73" s="31" t="s">
        <v>104</v>
      </c>
    </row>
    <row r="74" spans="2:8" x14ac:dyDescent="0.25">
      <c r="B74" s="28">
        <v>5</v>
      </c>
      <c r="C74" s="29">
        <v>877</v>
      </c>
      <c r="D74" s="28" t="s">
        <v>86</v>
      </c>
      <c r="E74" s="30">
        <v>455.74</v>
      </c>
      <c r="F74" s="30">
        <v>880.1</v>
      </c>
      <c r="G74" s="30" t="s">
        <v>104</v>
      </c>
      <c r="H74" s="31" t="s">
        <v>104</v>
      </c>
    </row>
    <row r="76" spans="2:8" x14ac:dyDescent="0.25">
      <c r="D76" s="32" t="s">
        <v>13</v>
      </c>
      <c r="E76" s="33">
        <f>SUM(E10:E74)</f>
        <v>72977.11</v>
      </c>
      <c r="F76" s="33">
        <f t="shared" ref="F76:H76" si="0">SUM(F10:F74)</f>
        <v>101942.24000000002</v>
      </c>
      <c r="G76" s="33">
        <f t="shared" si="0"/>
        <v>4746.25</v>
      </c>
      <c r="H76" s="33">
        <f t="shared" si="0"/>
        <v>4280</v>
      </c>
    </row>
    <row r="78" spans="2:8" x14ac:dyDescent="0.25">
      <c r="E78" s="35"/>
      <c r="F78" s="35"/>
      <c r="G78" s="35"/>
      <c r="H78" s="35"/>
    </row>
    <row r="79" spans="2:8" x14ac:dyDescent="0.25">
      <c r="E79" s="35"/>
      <c r="F79" s="35"/>
      <c r="G79" s="35"/>
      <c r="H79" s="35"/>
    </row>
    <row r="80" spans="2:8" x14ac:dyDescent="0.25">
      <c r="E80" s="35"/>
      <c r="F80" s="35"/>
      <c r="G80" s="35"/>
      <c r="H80" s="35"/>
    </row>
    <row r="81" spans="4:8" x14ac:dyDescent="0.25">
      <c r="D81" s="36"/>
      <c r="E81" s="37"/>
      <c r="F81" s="37"/>
      <c r="G81" s="37"/>
      <c r="H81" s="37"/>
    </row>
    <row r="83" spans="4:8" x14ac:dyDescent="0.25">
      <c r="E83" s="35"/>
    </row>
    <row r="84" spans="4:8" x14ac:dyDescent="0.25">
      <c r="E84" s="35"/>
    </row>
    <row r="85" spans="4:8" x14ac:dyDescent="0.25">
      <c r="E85" s="35"/>
    </row>
    <row r="86" spans="4:8" x14ac:dyDescent="0.25">
      <c r="E86" s="35"/>
    </row>
    <row r="87" spans="4:8" x14ac:dyDescent="0.25">
      <c r="E87" s="35"/>
    </row>
    <row r="88" spans="4:8" x14ac:dyDescent="0.25">
      <c r="E88" s="35"/>
    </row>
    <row r="89" spans="4:8" x14ac:dyDescent="0.25">
      <c r="E89" s="35"/>
    </row>
  </sheetData>
  <autoFilter ref="B9:H74" xr:uid="{17A99810-620B-4648-A665-DAA580F61ECE}">
    <sortState xmlns:xlrd2="http://schemas.microsoft.com/office/spreadsheetml/2017/richdata2" ref="B10:H74">
      <sortCondition ref="D9"/>
    </sortState>
  </autoFilter>
  <mergeCells count="1">
    <mergeCell ref="B6:E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750E7-085A-453C-ABBC-B1A4877800AA}">
  <dimension ref="B1:H89"/>
  <sheetViews>
    <sheetView workbookViewId="0">
      <pane ySplit="9" topLeftCell="A58" activePane="bottomLeft" state="frozen"/>
      <selection pane="bottomLeft" activeCell="C24" sqref="C24"/>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98</v>
      </c>
    </row>
    <row r="4" spans="2:8" ht="15.75" thickBot="1" x14ac:dyDescent="0.3">
      <c r="B4" s="21" t="s">
        <v>4</v>
      </c>
      <c r="C4" s="22" t="s">
        <v>103</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v>923.58</v>
      </c>
      <c r="F10" s="30">
        <v>280.02</v>
      </c>
      <c r="G10" s="30" t="s">
        <v>104</v>
      </c>
      <c r="H10" s="31" t="s">
        <v>104</v>
      </c>
    </row>
    <row r="11" spans="2:8" x14ac:dyDescent="0.25">
      <c r="B11" s="28">
        <v>5</v>
      </c>
      <c r="C11" s="29">
        <v>658</v>
      </c>
      <c r="D11" s="28" t="s">
        <v>15</v>
      </c>
      <c r="E11" s="30">
        <v>4059.26</v>
      </c>
      <c r="F11" s="30">
        <v>2771.88</v>
      </c>
      <c r="G11" s="30">
        <v>1737.5</v>
      </c>
      <c r="H11" s="31">
        <v>998.75</v>
      </c>
    </row>
    <row r="12" spans="2:8" x14ac:dyDescent="0.25">
      <c r="B12" s="28">
        <v>5</v>
      </c>
      <c r="C12" s="29">
        <v>875</v>
      </c>
      <c r="D12" s="28" t="s">
        <v>16</v>
      </c>
      <c r="E12" s="30">
        <v>880.8</v>
      </c>
      <c r="F12" s="30">
        <v>636.64</v>
      </c>
      <c r="G12" s="30" t="s">
        <v>104</v>
      </c>
      <c r="H12" s="31" t="s">
        <v>104</v>
      </c>
    </row>
    <row r="13" spans="2:8" x14ac:dyDescent="0.25">
      <c r="B13" s="28">
        <v>5</v>
      </c>
      <c r="C13" s="29">
        <v>659</v>
      </c>
      <c r="D13" s="28" t="s">
        <v>17</v>
      </c>
      <c r="E13" s="30">
        <v>637.46</v>
      </c>
      <c r="F13" s="30">
        <v>637.46</v>
      </c>
      <c r="G13" s="30">
        <v>43.75</v>
      </c>
      <c r="H13" s="31">
        <v>43.75</v>
      </c>
    </row>
    <row r="14" spans="2:8" x14ac:dyDescent="0.25">
      <c r="B14" s="28">
        <v>5</v>
      </c>
      <c r="C14" s="29">
        <v>319</v>
      </c>
      <c r="D14" s="28" t="s">
        <v>18</v>
      </c>
      <c r="E14" s="30">
        <v>651.54999999999995</v>
      </c>
      <c r="F14" s="30">
        <v>1048.75</v>
      </c>
      <c r="G14" s="30">
        <v>1.25</v>
      </c>
      <c r="H14" s="31" t="s">
        <v>104</v>
      </c>
    </row>
    <row r="15" spans="2:8" x14ac:dyDescent="0.25">
      <c r="B15" s="28">
        <v>5</v>
      </c>
      <c r="C15" s="29">
        <v>129</v>
      </c>
      <c r="D15" s="28" t="s">
        <v>20</v>
      </c>
      <c r="E15" s="30">
        <v>2133.29</v>
      </c>
      <c r="F15" s="30">
        <v>2133.29</v>
      </c>
      <c r="G15" s="30">
        <v>40</v>
      </c>
      <c r="H15" s="31">
        <v>40</v>
      </c>
    </row>
    <row r="16" spans="2:8" x14ac:dyDescent="0.25">
      <c r="B16" s="28">
        <v>5</v>
      </c>
      <c r="C16" s="29">
        <v>151</v>
      </c>
      <c r="D16" s="28" t="s">
        <v>21</v>
      </c>
      <c r="E16" s="30">
        <v>9904</v>
      </c>
      <c r="F16" s="30">
        <v>9904</v>
      </c>
      <c r="G16" s="30">
        <v>732.5</v>
      </c>
      <c r="H16" s="31">
        <v>732.5</v>
      </c>
    </row>
    <row r="17" spans="2:8" x14ac:dyDescent="0.25">
      <c r="B17" s="28">
        <v>5</v>
      </c>
      <c r="C17" s="29">
        <v>868</v>
      </c>
      <c r="D17" s="28" t="s">
        <v>22</v>
      </c>
      <c r="E17" s="30">
        <v>4898.2299999999996</v>
      </c>
      <c r="F17" s="30">
        <v>1904.85</v>
      </c>
      <c r="G17" s="30">
        <v>22.5</v>
      </c>
      <c r="H17" s="31" t="s">
        <v>104</v>
      </c>
    </row>
    <row r="18" spans="2:8" x14ac:dyDescent="0.25">
      <c r="B18" s="28">
        <v>5</v>
      </c>
      <c r="C18" s="29">
        <v>869</v>
      </c>
      <c r="D18" s="28" t="s">
        <v>23</v>
      </c>
      <c r="E18" s="30">
        <v>17828.919999999998</v>
      </c>
      <c r="F18" s="30">
        <v>17437.909999999996</v>
      </c>
      <c r="G18" s="30" t="s">
        <v>104</v>
      </c>
      <c r="H18" s="31" t="s">
        <v>104</v>
      </c>
    </row>
    <row r="19" spans="2:8" x14ac:dyDescent="0.25">
      <c r="B19" s="28">
        <v>5</v>
      </c>
      <c r="C19" s="29">
        <v>564</v>
      </c>
      <c r="D19" s="28" t="s">
        <v>24</v>
      </c>
      <c r="E19" s="30">
        <v>11680.74</v>
      </c>
      <c r="F19" s="30">
        <v>5047.1100000000006</v>
      </c>
      <c r="G19" s="30">
        <v>1218.75</v>
      </c>
      <c r="H19" s="31">
        <v>778.75</v>
      </c>
    </row>
    <row r="20" spans="2:8" x14ac:dyDescent="0.25">
      <c r="B20" s="28">
        <v>5</v>
      </c>
      <c r="C20" s="29">
        <v>870</v>
      </c>
      <c r="D20" s="28" t="s">
        <v>25</v>
      </c>
      <c r="E20" s="30">
        <v>839.5</v>
      </c>
      <c r="F20" s="30">
        <v>708.25</v>
      </c>
      <c r="G20" s="30">
        <v>316.25</v>
      </c>
      <c r="H20" s="31">
        <v>256.25</v>
      </c>
    </row>
    <row r="21" spans="2:8" x14ac:dyDescent="0.25">
      <c r="B21" s="28">
        <v>5</v>
      </c>
      <c r="C21" s="29">
        <v>565</v>
      </c>
      <c r="D21" s="28" t="s">
        <v>26</v>
      </c>
      <c r="E21" s="30">
        <v>1686.97</v>
      </c>
      <c r="F21" s="30">
        <v>2274.6199999999994</v>
      </c>
      <c r="G21" s="30" t="s">
        <v>104</v>
      </c>
      <c r="H21" s="31">
        <v>7.5</v>
      </c>
    </row>
    <row r="22" spans="2:8" x14ac:dyDescent="0.25">
      <c r="B22" s="28">
        <v>5</v>
      </c>
      <c r="C22" s="29">
        <v>566</v>
      </c>
      <c r="D22" s="28" t="s">
        <v>27</v>
      </c>
      <c r="E22" s="30">
        <v>11484.61</v>
      </c>
      <c r="F22" s="30">
        <v>8868.2099999999991</v>
      </c>
      <c r="G22" s="30" t="s">
        <v>104</v>
      </c>
      <c r="H22" s="31" t="s">
        <v>104</v>
      </c>
    </row>
    <row r="23" spans="2:8" x14ac:dyDescent="0.25">
      <c r="B23" s="28">
        <v>5</v>
      </c>
      <c r="C23" s="29">
        <v>876</v>
      </c>
      <c r="D23" s="28" t="s">
        <v>28</v>
      </c>
      <c r="E23" s="30" t="s">
        <v>104</v>
      </c>
      <c r="F23" s="30">
        <v>287.2</v>
      </c>
      <c r="G23" s="30" t="s">
        <v>104</v>
      </c>
      <c r="H23" s="31" t="s">
        <v>104</v>
      </c>
    </row>
    <row r="24" spans="2:8" x14ac:dyDescent="0.25">
      <c r="B24" s="28">
        <v>5</v>
      </c>
      <c r="C24" s="29">
        <v>321</v>
      </c>
      <c r="D24" s="28" t="s">
        <v>29</v>
      </c>
      <c r="E24" s="30">
        <v>913.46</v>
      </c>
      <c r="F24" s="30">
        <v>228.79999999999998</v>
      </c>
      <c r="G24" s="30" t="s">
        <v>104</v>
      </c>
      <c r="H24" s="31" t="s">
        <v>104</v>
      </c>
    </row>
    <row r="25" spans="2:8" x14ac:dyDescent="0.25">
      <c r="B25" s="28">
        <v>5</v>
      </c>
      <c r="C25" s="29">
        <v>864</v>
      </c>
      <c r="D25" s="28" t="s">
        <v>30</v>
      </c>
      <c r="E25" s="30">
        <v>571.20000000000005</v>
      </c>
      <c r="F25" s="30">
        <v>571.20000000000005</v>
      </c>
      <c r="G25" s="30">
        <v>295</v>
      </c>
      <c r="H25" s="31">
        <v>182.5</v>
      </c>
    </row>
    <row r="26" spans="2:8" x14ac:dyDescent="0.25">
      <c r="B26" s="28">
        <v>5</v>
      </c>
      <c r="C26" s="29">
        <v>152</v>
      </c>
      <c r="D26" s="28" t="s">
        <v>31</v>
      </c>
      <c r="E26" s="30">
        <v>3903.69</v>
      </c>
      <c r="F26" s="30">
        <v>3903.69</v>
      </c>
      <c r="G26" s="30">
        <v>186.25</v>
      </c>
      <c r="H26" s="31">
        <v>278.75</v>
      </c>
    </row>
    <row r="27" spans="2:8" x14ac:dyDescent="0.25">
      <c r="B27" s="28">
        <v>5</v>
      </c>
      <c r="C27" s="29">
        <v>567</v>
      </c>
      <c r="D27" s="28" t="s">
        <v>33</v>
      </c>
      <c r="E27" s="30">
        <v>475.8</v>
      </c>
      <c r="F27" s="30">
        <v>932.74</v>
      </c>
      <c r="G27" s="30">
        <v>100</v>
      </c>
      <c r="H27" s="31">
        <v>50</v>
      </c>
    </row>
    <row r="28" spans="2:8" x14ac:dyDescent="0.25">
      <c r="B28" s="28">
        <v>5</v>
      </c>
      <c r="C28" s="29">
        <v>67</v>
      </c>
      <c r="D28" s="28" t="s">
        <v>90</v>
      </c>
      <c r="E28" s="30">
        <v>4094.12</v>
      </c>
      <c r="F28" s="30">
        <v>3983.44</v>
      </c>
      <c r="G28" s="30" t="s">
        <v>104</v>
      </c>
      <c r="H28" s="31" t="s">
        <v>104</v>
      </c>
    </row>
    <row r="29" spans="2:8" x14ac:dyDescent="0.25">
      <c r="B29" s="28">
        <v>5</v>
      </c>
      <c r="C29" s="29">
        <v>698</v>
      </c>
      <c r="D29" s="28" t="s">
        <v>36</v>
      </c>
      <c r="E29" s="30">
        <v>3348.09</v>
      </c>
      <c r="F29" s="30">
        <v>5467.41</v>
      </c>
      <c r="G29" s="30" t="s">
        <v>104</v>
      </c>
      <c r="H29" s="31" t="s">
        <v>104</v>
      </c>
    </row>
    <row r="30" spans="2:8" x14ac:dyDescent="0.25">
      <c r="B30" s="28">
        <v>5</v>
      </c>
      <c r="C30" s="29">
        <v>662</v>
      </c>
      <c r="D30" s="28" t="s">
        <v>38</v>
      </c>
      <c r="E30" s="30">
        <v>603.57000000000005</v>
      </c>
      <c r="F30" s="30">
        <v>461.64</v>
      </c>
      <c r="G30" s="30" t="s">
        <v>104</v>
      </c>
      <c r="H30" s="31" t="s">
        <v>104</v>
      </c>
    </row>
    <row r="31" spans="2:8" x14ac:dyDescent="0.25">
      <c r="B31" s="28">
        <v>5</v>
      </c>
      <c r="C31" s="29">
        <v>574</v>
      </c>
      <c r="D31" s="28" t="s">
        <v>39</v>
      </c>
      <c r="E31" s="30">
        <v>164.5</v>
      </c>
      <c r="F31" s="30" t="s">
        <v>104</v>
      </c>
      <c r="G31" s="30" t="s">
        <v>104</v>
      </c>
      <c r="H31" s="31" t="s">
        <v>104</v>
      </c>
    </row>
    <row r="32" spans="2:8" x14ac:dyDescent="0.25">
      <c r="B32" s="28">
        <v>5</v>
      </c>
      <c r="C32" s="29">
        <v>576</v>
      </c>
      <c r="D32" s="28" t="s">
        <v>40</v>
      </c>
      <c r="E32" s="30">
        <v>751.48</v>
      </c>
      <c r="F32" s="30">
        <v>489.20000000000005</v>
      </c>
      <c r="G32" s="30" t="s">
        <v>104</v>
      </c>
      <c r="H32" s="31" t="s">
        <v>104</v>
      </c>
    </row>
    <row r="33" spans="2:8" x14ac:dyDescent="0.25">
      <c r="B33" s="28">
        <v>5</v>
      </c>
      <c r="C33" s="29">
        <v>1122</v>
      </c>
      <c r="D33" s="28" t="s">
        <v>41</v>
      </c>
      <c r="E33" s="30">
        <v>6377.78</v>
      </c>
      <c r="F33" s="30">
        <v>1244</v>
      </c>
      <c r="G33" s="30" t="s">
        <v>104</v>
      </c>
      <c r="H33" s="31" t="s">
        <v>104</v>
      </c>
    </row>
    <row r="34" spans="2:8" x14ac:dyDescent="0.25">
      <c r="B34" s="28">
        <v>5</v>
      </c>
      <c r="C34" s="29">
        <v>1143</v>
      </c>
      <c r="D34" s="28" t="s">
        <v>42</v>
      </c>
      <c r="E34" s="30">
        <v>399</v>
      </c>
      <c r="F34" s="30">
        <v>330.28</v>
      </c>
      <c r="G34" s="30">
        <v>91.25</v>
      </c>
      <c r="H34" s="31">
        <v>10</v>
      </c>
    </row>
    <row r="35" spans="2:8" x14ac:dyDescent="0.25">
      <c r="B35" s="28">
        <v>5</v>
      </c>
      <c r="C35" s="29">
        <v>154</v>
      </c>
      <c r="D35" s="28" t="s">
        <v>44</v>
      </c>
      <c r="E35" s="30">
        <v>19802.830000000002</v>
      </c>
      <c r="F35" s="30">
        <v>16962.059999999998</v>
      </c>
      <c r="G35" s="30" t="s">
        <v>104</v>
      </c>
      <c r="H35" s="31" t="s">
        <v>104</v>
      </c>
    </row>
    <row r="36" spans="2:8" x14ac:dyDescent="0.25">
      <c r="B36" s="28">
        <v>5</v>
      </c>
      <c r="C36" s="29">
        <v>1144</v>
      </c>
      <c r="D36" s="28" t="s">
        <v>45</v>
      </c>
      <c r="E36" s="30">
        <v>150.43</v>
      </c>
      <c r="F36" s="30">
        <v>96.779999999999987</v>
      </c>
      <c r="G36" s="30">
        <v>2.5</v>
      </c>
      <c r="H36" s="31" t="s">
        <v>104</v>
      </c>
    </row>
    <row r="37" spans="2:8" x14ac:dyDescent="0.25">
      <c r="B37" s="28">
        <v>5</v>
      </c>
      <c r="C37" s="29">
        <v>568</v>
      </c>
      <c r="D37" s="28" t="s">
        <v>46</v>
      </c>
      <c r="E37" s="30">
        <v>1067.2</v>
      </c>
      <c r="F37" s="30">
        <v>2385.8000000000002</v>
      </c>
      <c r="G37" s="30" t="s">
        <v>104</v>
      </c>
      <c r="H37" s="31" t="s">
        <v>104</v>
      </c>
    </row>
    <row r="38" spans="2:8" x14ac:dyDescent="0.25">
      <c r="B38" s="28">
        <v>5</v>
      </c>
      <c r="C38" s="29">
        <v>569</v>
      </c>
      <c r="D38" s="28" t="s">
        <v>47</v>
      </c>
      <c r="E38" s="30">
        <v>3061.73</v>
      </c>
      <c r="F38" s="30">
        <v>3061.7300000000005</v>
      </c>
      <c r="G38" s="30" t="s">
        <v>104</v>
      </c>
      <c r="H38" s="31" t="s">
        <v>104</v>
      </c>
    </row>
    <row r="39" spans="2:8" x14ac:dyDescent="0.25">
      <c r="B39" s="28">
        <v>5</v>
      </c>
      <c r="C39" s="29">
        <v>570</v>
      </c>
      <c r="D39" s="28" t="s">
        <v>48</v>
      </c>
      <c r="E39" s="30">
        <v>30063.87</v>
      </c>
      <c r="F39" s="30">
        <v>31820.66</v>
      </c>
      <c r="G39" s="30" t="s">
        <v>104</v>
      </c>
      <c r="H39" s="31" t="s">
        <v>104</v>
      </c>
    </row>
    <row r="40" spans="2:8" x14ac:dyDescent="0.25">
      <c r="B40" s="28">
        <v>5</v>
      </c>
      <c r="C40" s="29">
        <v>577</v>
      </c>
      <c r="D40" s="28" t="s">
        <v>49</v>
      </c>
      <c r="E40" s="30">
        <v>1490.76</v>
      </c>
      <c r="F40" s="30">
        <v>1238.1600000000001</v>
      </c>
      <c r="G40" s="30">
        <v>70</v>
      </c>
      <c r="H40" s="31">
        <v>15</v>
      </c>
    </row>
    <row r="41" spans="2:8" x14ac:dyDescent="0.25">
      <c r="B41" s="28">
        <v>5</v>
      </c>
      <c r="C41" s="29">
        <v>1216</v>
      </c>
      <c r="D41" s="28" t="s">
        <v>50</v>
      </c>
      <c r="E41" s="30">
        <v>518.69000000000005</v>
      </c>
      <c r="F41" s="30">
        <v>661.01</v>
      </c>
      <c r="G41" s="30" t="s">
        <v>104</v>
      </c>
      <c r="H41" s="31">
        <v>22.5</v>
      </c>
    </row>
    <row r="42" spans="2:8" x14ac:dyDescent="0.25">
      <c r="B42" s="28">
        <v>5</v>
      </c>
      <c r="C42" s="29">
        <v>1697</v>
      </c>
      <c r="D42" s="28" t="s">
        <v>56</v>
      </c>
      <c r="E42" s="30">
        <v>244.83</v>
      </c>
      <c r="F42" s="30">
        <v>258.08000000000004</v>
      </c>
      <c r="G42" s="30">
        <v>2.5</v>
      </c>
      <c r="H42" s="31">
        <v>20</v>
      </c>
    </row>
    <row r="43" spans="2:8" x14ac:dyDescent="0.25">
      <c r="B43" s="28">
        <v>5</v>
      </c>
      <c r="C43" s="29">
        <v>571</v>
      </c>
      <c r="D43" s="28" t="s">
        <v>52</v>
      </c>
      <c r="E43" s="30">
        <v>12456.08</v>
      </c>
      <c r="F43" s="30">
        <v>15868.43</v>
      </c>
      <c r="G43" s="30" t="s">
        <v>104</v>
      </c>
      <c r="H43" s="31" t="s">
        <v>104</v>
      </c>
    </row>
    <row r="44" spans="2:8" x14ac:dyDescent="0.25">
      <c r="B44" s="28">
        <v>5</v>
      </c>
      <c r="C44" s="29">
        <v>155</v>
      </c>
      <c r="D44" s="28" t="s">
        <v>53</v>
      </c>
      <c r="E44" s="30">
        <v>2344.36</v>
      </c>
      <c r="F44" s="30">
        <v>2344.36</v>
      </c>
      <c r="G44" s="30">
        <v>566.25</v>
      </c>
      <c r="H44" s="31">
        <v>395</v>
      </c>
    </row>
    <row r="45" spans="2:8" x14ac:dyDescent="0.25">
      <c r="B45" s="28">
        <v>5</v>
      </c>
      <c r="C45" s="29">
        <v>872</v>
      </c>
      <c r="D45" s="28" t="s">
        <v>54</v>
      </c>
      <c r="E45" s="30">
        <v>699.38</v>
      </c>
      <c r="F45" s="30">
        <v>699.38</v>
      </c>
      <c r="G45" s="30" t="s">
        <v>104</v>
      </c>
      <c r="H45" s="31" t="s">
        <v>104</v>
      </c>
    </row>
    <row r="46" spans="2:8" x14ac:dyDescent="0.25">
      <c r="B46" s="28">
        <v>5</v>
      </c>
      <c r="C46" s="29">
        <v>661</v>
      </c>
      <c r="D46" s="28" t="s">
        <v>55</v>
      </c>
      <c r="E46" s="30">
        <v>1789.07</v>
      </c>
      <c r="F46" s="30">
        <v>1625.79</v>
      </c>
      <c r="G46" s="30">
        <v>313.75</v>
      </c>
      <c r="H46" s="31">
        <v>193.75</v>
      </c>
    </row>
    <row r="47" spans="2:8" x14ac:dyDescent="0.25">
      <c r="B47" s="28">
        <v>5</v>
      </c>
      <c r="C47" s="29">
        <v>572</v>
      </c>
      <c r="D47" s="28" t="s">
        <v>57</v>
      </c>
      <c r="E47" s="30">
        <v>1369.39</v>
      </c>
      <c r="F47" s="30">
        <v>476</v>
      </c>
      <c r="G47" s="30" t="s">
        <v>104</v>
      </c>
      <c r="H47" s="31" t="s">
        <v>104</v>
      </c>
    </row>
    <row r="48" spans="2:8" x14ac:dyDescent="0.25">
      <c r="B48" s="28">
        <v>5</v>
      </c>
      <c r="C48" s="29">
        <v>318</v>
      </c>
      <c r="D48" s="28" t="s">
        <v>58</v>
      </c>
      <c r="E48" s="30">
        <v>259.42</v>
      </c>
      <c r="F48" s="30" t="s">
        <v>104</v>
      </c>
      <c r="G48" s="30">
        <v>50</v>
      </c>
      <c r="H48" s="31" t="s">
        <v>104</v>
      </c>
    </row>
    <row r="49" spans="2:8" x14ac:dyDescent="0.25">
      <c r="B49" s="28">
        <v>5</v>
      </c>
      <c r="C49" s="29">
        <v>1145</v>
      </c>
      <c r="D49" s="28" t="s">
        <v>59</v>
      </c>
      <c r="E49" s="30">
        <v>1347.96</v>
      </c>
      <c r="F49" s="30">
        <v>2219.1600000000003</v>
      </c>
      <c r="G49" s="30" t="s">
        <v>104</v>
      </c>
      <c r="H49" s="31" t="s">
        <v>104</v>
      </c>
    </row>
    <row r="50" spans="2:8" x14ac:dyDescent="0.25">
      <c r="B50" s="28">
        <v>5</v>
      </c>
      <c r="C50" s="29">
        <v>699</v>
      </c>
      <c r="D50" s="28" t="s">
        <v>60</v>
      </c>
      <c r="E50" s="30">
        <v>1643.88</v>
      </c>
      <c r="F50" s="30">
        <v>1165.3599999999999</v>
      </c>
      <c r="G50" s="30">
        <v>57.5</v>
      </c>
      <c r="H50" s="31">
        <v>61.25</v>
      </c>
    </row>
    <row r="51" spans="2:8" x14ac:dyDescent="0.25">
      <c r="B51" s="28">
        <v>5</v>
      </c>
      <c r="C51" s="29">
        <v>1000</v>
      </c>
      <c r="D51" s="28" t="s">
        <v>61</v>
      </c>
      <c r="E51" s="30">
        <v>8991.89</v>
      </c>
      <c r="F51" s="30">
        <v>9613.4500000000007</v>
      </c>
      <c r="G51" s="30" t="s">
        <v>104</v>
      </c>
      <c r="H51" s="31" t="s">
        <v>104</v>
      </c>
    </row>
    <row r="52" spans="2:8" x14ac:dyDescent="0.25">
      <c r="B52" s="28">
        <v>5</v>
      </c>
      <c r="C52" s="29">
        <v>700</v>
      </c>
      <c r="D52" s="28" t="s">
        <v>63</v>
      </c>
      <c r="E52" s="30">
        <v>1481.72</v>
      </c>
      <c r="F52" s="30">
        <v>639.91999999999996</v>
      </c>
      <c r="G52" s="30">
        <v>362.5</v>
      </c>
      <c r="H52" s="31">
        <v>311.25</v>
      </c>
    </row>
    <row r="53" spans="2:8" x14ac:dyDescent="0.25">
      <c r="B53" s="28">
        <v>5</v>
      </c>
      <c r="C53" s="29">
        <v>873</v>
      </c>
      <c r="D53" s="28" t="s">
        <v>64</v>
      </c>
      <c r="E53" s="30">
        <v>6157.82</v>
      </c>
      <c r="F53" s="30">
        <v>4072.45</v>
      </c>
      <c r="G53" s="30">
        <v>346.25</v>
      </c>
      <c r="H53" s="31" t="s">
        <v>104</v>
      </c>
    </row>
    <row r="54" spans="2:8" x14ac:dyDescent="0.25">
      <c r="B54" s="28">
        <v>5</v>
      </c>
      <c r="C54" s="29">
        <v>1002</v>
      </c>
      <c r="D54" s="28" t="s">
        <v>65</v>
      </c>
      <c r="E54" s="30">
        <v>17228.14</v>
      </c>
      <c r="F54" s="30">
        <v>16420.46</v>
      </c>
      <c r="G54" s="30">
        <v>201.25</v>
      </c>
      <c r="H54" s="31">
        <v>201.25</v>
      </c>
    </row>
    <row r="55" spans="2:8" x14ac:dyDescent="0.25">
      <c r="B55" s="28">
        <v>5</v>
      </c>
      <c r="C55" s="29">
        <v>157</v>
      </c>
      <c r="D55" s="28" t="s">
        <v>66</v>
      </c>
      <c r="E55" s="30">
        <v>4304.12</v>
      </c>
      <c r="F55" s="30">
        <v>4304.12</v>
      </c>
      <c r="G55" s="30" t="s">
        <v>104</v>
      </c>
      <c r="H55" s="31" t="s">
        <v>104</v>
      </c>
    </row>
    <row r="56" spans="2:8" x14ac:dyDescent="0.25">
      <c r="B56" s="28">
        <v>5</v>
      </c>
      <c r="C56" s="29">
        <v>1001</v>
      </c>
      <c r="D56" s="28" t="s">
        <v>68</v>
      </c>
      <c r="E56" s="30">
        <v>188.76</v>
      </c>
      <c r="F56" s="30">
        <v>188.76</v>
      </c>
      <c r="G56" s="30">
        <v>27.5</v>
      </c>
      <c r="H56" s="31">
        <v>27.5</v>
      </c>
    </row>
    <row r="57" spans="2:8" x14ac:dyDescent="0.25">
      <c r="B57" s="28">
        <v>5</v>
      </c>
      <c r="C57" s="29">
        <v>701</v>
      </c>
      <c r="D57" s="28" t="s">
        <v>70</v>
      </c>
      <c r="E57" s="30">
        <v>789.06</v>
      </c>
      <c r="F57" s="30">
        <v>438.26</v>
      </c>
      <c r="G57" s="30">
        <v>66.25</v>
      </c>
      <c r="H57" s="31">
        <v>38.75</v>
      </c>
    </row>
    <row r="58" spans="2:8" x14ac:dyDescent="0.25">
      <c r="B58" s="28">
        <v>5</v>
      </c>
      <c r="C58" s="29">
        <v>158</v>
      </c>
      <c r="D58" s="28" t="s">
        <v>71</v>
      </c>
      <c r="E58" s="30" t="s">
        <v>104</v>
      </c>
      <c r="F58" s="30" t="s">
        <v>104</v>
      </c>
      <c r="G58" s="30" t="s">
        <v>104</v>
      </c>
      <c r="H58" s="31" t="s">
        <v>104</v>
      </c>
    </row>
    <row r="59" spans="2:8" x14ac:dyDescent="0.25">
      <c r="B59" s="28">
        <v>5</v>
      </c>
      <c r="C59" s="29">
        <v>159</v>
      </c>
      <c r="D59" s="28" t="s">
        <v>72</v>
      </c>
      <c r="E59" s="30">
        <v>1253.96</v>
      </c>
      <c r="F59" s="30" t="s">
        <v>104</v>
      </c>
      <c r="G59" s="30">
        <v>47.5</v>
      </c>
      <c r="H59" s="31">
        <v>62.5</v>
      </c>
    </row>
    <row r="60" spans="2:8" x14ac:dyDescent="0.25">
      <c r="B60" s="28">
        <v>5</v>
      </c>
      <c r="C60" s="29">
        <v>573</v>
      </c>
      <c r="D60" s="28" t="s">
        <v>73</v>
      </c>
      <c r="E60" s="30">
        <v>2908.52</v>
      </c>
      <c r="F60" s="30">
        <v>2914.74</v>
      </c>
      <c r="G60" s="30">
        <v>911.25</v>
      </c>
      <c r="H60" s="31">
        <v>795</v>
      </c>
    </row>
    <row r="61" spans="2:8" x14ac:dyDescent="0.25">
      <c r="B61" s="28">
        <v>5</v>
      </c>
      <c r="C61" s="29">
        <v>560</v>
      </c>
      <c r="D61" s="28" t="s">
        <v>74</v>
      </c>
      <c r="E61" s="30">
        <v>2955.57</v>
      </c>
      <c r="F61" s="30">
        <v>2955.5699999999997</v>
      </c>
      <c r="G61" s="30">
        <v>166.25</v>
      </c>
      <c r="H61" s="31">
        <v>126.25</v>
      </c>
    </row>
    <row r="62" spans="2:8" x14ac:dyDescent="0.25">
      <c r="B62" s="28">
        <v>5</v>
      </c>
      <c r="C62" s="29">
        <v>73</v>
      </c>
      <c r="D62" s="28" t="s">
        <v>89</v>
      </c>
      <c r="E62" s="30">
        <v>5537.19</v>
      </c>
      <c r="F62" s="30">
        <v>5426.61</v>
      </c>
      <c r="G62" s="30">
        <v>5730</v>
      </c>
      <c r="H62" s="31">
        <v>1911.25</v>
      </c>
    </row>
    <row r="63" spans="2:8" x14ac:dyDescent="0.25">
      <c r="B63" s="28">
        <v>5</v>
      </c>
      <c r="C63" s="29">
        <v>160</v>
      </c>
      <c r="D63" s="28" t="s">
        <v>75</v>
      </c>
      <c r="E63" s="30">
        <v>875.52</v>
      </c>
      <c r="F63" s="30">
        <v>1162.7199999999998</v>
      </c>
      <c r="G63" s="30">
        <v>602.5</v>
      </c>
      <c r="H63" s="31">
        <v>691.25</v>
      </c>
    </row>
    <row r="64" spans="2:8" x14ac:dyDescent="0.25">
      <c r="B64" s="28">
        <v>5</v>
      </c>
      <c r="C64" s="29">
        <v>1368</v>
      </c>
      <c r="D64" s="28" t="s">
        <v>88</v>
      </c>
      <c r="E64" s="30">
        <v>5516.1</v>
      </c>
      <c r="F64" s="30">
        <v>4788.1499999999987</v>
      </c>
      <c r="G64" s="30">
        <v>398.75</v>
      </c>
      <c r="H64" s="31" t="s">
        <v>104</v>
      </c>
    </row>
    <row r="65" spans="2:8" x14ac:dyDescent="0.25">
      <c r="B65" s="28">
        <v>5</v>
      </c>
      <c r="C65" s="29">
        <v>1233</v>
      </c>
      <c r="D65" s="28" t="s">
        <v>76</v>
      </c>
      <c r="E65" s="30">
        <v>315</v>
      </c>
      <c r="F65" s="30" t="s">
        <v>104</v>
      </c>
      <c r="G65" s="30" t="s">
        <v>104</v>
      </c>
      <c r="H65" s="31" t="s">
        <v>104</v>
      </c>
    </row>
    <row r="66" spans="2:8" x14ac:dyDescent="0.25">
      <c r="B66" s="28">
        <v>5</v>
      </c>
      <c r="C66" s="29">
        <v>3870</v>
      </c>
      <c r="D66" s="28" t="s">
        <v>77</v>
      </c>
      <c r="E66" s="30">
        <v>4997.34</v>
      </c>
      <c r="F66" s="30">
        <v>3454.22</v>
      </c>
      <c r="G66" s="30" t="s">
        <v>104</v>
      </c>
      <c r="H66" s="31" t="s">
        <v>104</v>
      </c>
    </row>
    <row r="67" spans="2:8" x14ac:dyDescent="0.25">
      <c r="B67" s="28">
        <v>5</v>
      </c>
      <c r="C67" s="29">
        <v>3862</v>
      </c>
      <c r="D67" s="28" t="s">
        <v>78</v>
      </c>
      <c r="E67" s="30" t="s">
        <v>104</v>
      </c>
      <c r="F67" s="30" t="s">
        <v>104</v>
      </c>
      <c r="G67" s="30" t="s">
        <v>104</v>
      </c>
      <c r="H67" s="31" t="s">
        <v>104</v>
      </c>
    </row>
    <row r="68" spans="2:8" x14ac:dyDescent="0.25">
      <c r="B68" s="28">
        <v>5</v>
      </c>
      <c r="C68" s="29">
        <v>874</v>
      </c>
      <c r="D68" s="28" t="s">
        <v>80</v>
      </c>
      <c r="E68" s="30">
        <v>5328.63</v>
      </c>
      <c r="F68" s="30" t="s">
        <v>104</v>
      </c>
      <c r="G68" s="30" t="s">
        <v>104</v>
      </c>
      <c r="H68" s="31" t="s">
        <v>104</v>
      </c>
    </row>
    <row r="69" spans="2:8" x14ac:dyDescent="0.25">
      <c r="B69" s="28">
        <v>5</v>
      </c>
      <c r="C69" s="29">
        <v>1123</v>
      </c>
      <c r="D69" s="28" t="s">
        <v>81</v>
      </c>
      <c r="E69" s="30">
        <v>6276.75</v>
      </c>
      <c r="F69" s="30">
        <v>2713.4</v>
      </c>
      <c r="G69" s="30">
        <v>240</v>
      </c>
      <c r="H69" s="31">
        <v>240</v>
      </c>
    </row>
    <row r="70" spans="2:8" x14ac:dyDescent="0.25">
      <c r="B70" s="28">
        <v>5</v>
      </c>
      <c r="C70" s="28">
        <v>578</v>
      </c>
      <c r="D70" s="28" t="s">
        <v>82</v>
      </c>
      <c r="E70" s="30">
        <v>395.28</v>
      </c>
      <c r="F70" s="30" t="s">
        <v>104</v>
      </c>
      <c r="G70" s="30">
        <v>202.5</v>
      </c>
      <c r="H70" s="31">
        <v>67.5</v>
      </c>
    </row>
    <row r="71" spans="2:8" x14ac:dyDescent="0.25">
      <c r="B71" s="28">
        <v>5</v>
      </c>
      <c r="C71" s="29">
        <v>563</v>
      </c>
      <c r="D71" s="28" t="s">
        <v>83</v>
      </c>
      <c r="E71" s="30">
        <v>2078.6799999999998</v>
      </c>
      <c r="F71" s="30">
        <v>945.86</v>
      </c>
      <c r="G71" s="30" t="s">
        <v>104</v>
      </c>
      <c r="H71" s="31" t="s">
        <v>104</v>
      </c>
    </row>
    <row r="72" spans="2:8" x14ac:dyDescent="0.25">
      <c r="B72" s="28">
        <v>5</v>
      </c>
      <c r="C72" s="29">
        <v>1124</v>
      </c>
      <c r="D72" s="28" t="s">
        <v>84</v>
      </c>
      <c r="E72" s="30">
        <v>323.10000000000002</v>
      </c>
      <c r="F72" s="30">
        <v>323.10000000000002</v>
      </c>
      <c r="G72" s="30">
        <v>50</v>
      </c>
      <c r="H72" s="31">
        <v>56.25</v>
      </c>
    </row>
    <row r="73" spans="2:8" x14ac:dyDescent="0.25">
      <c r="B73" s="28">
        <v>5</v>
      </c>
      <c r="C73" s="29">
        <v>575</v>
      </c>
      <c r="D73" s="28" t="s">
        <v>85</v>
      </c>
      <c r="E73" s="30">
        <v>11738.18</v>
      </c>
      <c r="F73" s="30">
        <v>8365.74</v>
      </c>
      <c r="G73" s="30" t="s">
        <v>104</v>
      </c>
      <c r="H73" s="31" t="s">
        <v>104</v>
      </c>
    </row>
    <row r="74" spans="2:8" x14ac:dyDescent="0.25">
      <c r="B74" s="28">
        <v>5</v>
      </c>
      <c r="C74" s="29">
        <v>877</v>
      </c>
      <c r="D74" s="28" t="s">
        <v>86</v>
      </c>
      <c r="E74" s="30">
        <v>1716.26</v>
      </c>
      <c r="F74" s="30">
        <v>1239.0999999999999</v>
      </c>
      <c r="G74" s="30">
        <v>18.75</v>
      </c>
      <c r="H74" s="31" t="s">
        <v>104</v>
      </c>
    </row>
    <row r="76" spans="2:8" x14ac:dyDescent="0.25">
      <c r="D76" s="32" t="s">
        <v>13</v>
      </c>
      <c r="E76" s="33">
        <f>SUM(E10:E74)</f>
        <v>258879.06999999998</v>
      </c>
      <c r="F76" s="33">
        <f t="shared" ref="F76:H76" si="0">SUM(F10:F74)</f>
        <v>222401.97999999998</v>
      </c>
      <c r="G76" s="33">
        <f t="shared" si="0"/>
        <v>15218.75</v>
      </c>
      <c r="H76" s="33">
        <f t="shared" si="0"/>
        <v>8615</v>
      </c>
    </row>
    <row r="78" spans="2:8" x14ac:dyDescent="0.25">
      <c r="E78" s="35"/>
      <c r="F78" s="35"/>
      <c r="G78" s="35"/>
      <c r="H78" s="35"/>
    </row>
    <row r="79" spans="2:8" x14ac:dyDescent="0.25">
      <c r="E79" s="35"/>
      <c r="F79" s="35"/>
      <c r="G79" s="35"/>
      <c r="H79" s="35"/>
    </row>
    <row r="80" spans="2:8" x14ac:dyDescent="0.25">
      <c r="E80" s="35"/>
      <c r="F80" s="35"/>
      <c r="G80" s="35"/>
      <c r="H80" s="35"/>
    </row>
    <row r="81" spans="5:8" x14ac:dyDescent="0.25">
      <c r="E81" s="37"/>
      <c r="F81" s="37"/>
      <c r="G81" s="37"/>
      <c r="H81" s="37"/>
    </row>
    <row r="83" spans="5:8" x14ac:dyDescent="0.25">
      <c r="E83" s="35"/>
    </row>
    <row r="84" spans="5:8" x14ac:dyDescent="0.25">
      <c r="E84" s="35"/>
    </row>
    <row r="85" spans="5:8" x14ac:dyDescent="0.25">
      <c r="E85" s="35"/>
    </row>
    <row r="86" spans="5:8" x14ac:dyDescent="0.25">
      <c r="E86" s="35"/>
    </row>
    <row r="87" spans="5:8" x14ac:dyDescent="0.25">
      <c r="E87" s="35"/>
    </row>
    <row r="88" spans="5:8" x14ac:dyDescent="0.25">
      <c r="E88" s="35"/>
    </row>
    <row r="89" spans="5:8" x14ac:dyDescent="0.25">
      <c r="E89" s="35"/>
    </row>
  </sheetData>
  <sheetProtection algorithmName="SHA-512" hashValue="i6tTxKwEXaipCWLp0EDXtryUGSiQQ/w4PuikSWMeBWlzPvPEkKyRuY2aNBedEkHA+wW32/KY3hxMD808SjULCw==" saltValue="YfQMUGxtWZ8ggRAjrd0N6g==" spinCount="100000" sheet="1" objects="1" scenarios="1"/>
  <autoFilter ref="B9:H74" xr:uid="{17A99810-620B-4648-A665-DAA580F61ECE}">
    <sortState xmlns:xlrd2="http://schemas.microsoft.com/office/spreadsheetml/2017/richdata2" ref="B10:H74">
      <sortCondition ref="D9"/>
    </sortState>
  </autoFilter>
  <mergeCells count="1">
    <mergeCell ref="B6:E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1D2E5-CB06-49D1-A38A-234768DC0ED9}">
  <dimension ref="B1:H89"/>
  <sheetViews>
    <sheetView workbookViewId="0">
      <selection activeCell="B6" sqref="B6:E7"/>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105</v>
      </c>
    </row>
    <row r="4" spans="2:8" ht="15.75" thickBot="1" x14ac:dyDescent="0.3">
      <c r="B4" s="21" t="s">
        <v>4</v>
      </c>
      <c r="C4" s="22" t="s">
        <v>106</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v>0</v>
      </c>
      <c r="F10" s="30">
        <v>643.56000000000006</v>
      </c>
      <c r="G10" s="30">
        <v>0</v>
      </c>
      <c r="H10" s="31">
        <v>0</v>
      </c>
    </row>
    <row r="11" spans="2:8" x14ac:dyDescent="0.25">
      <c r="B11" s="28">
        <v>5</v>
      </c>
      <c r="C11" s="29">
        <v>658</v>
      </c>
      <c r="D11" s="28" t="s">
        <v>15</v>
      </c>
      <c r="E11" s="30">
        <v>4364.2299999999996</v>
      </c>
      <c r="F11" s="30">
        <v>1293.98</v>
      </c>
      <c r="G11" s="30">
        <v>1265</v>
      </c>
      <c r="H11" s="31">
        <v>1147.5</v>
      </c>
    </row>
    <row r="12" spans="2:8" x14ac:dyDescent="0.25">
      <c r="B12" s="28">
        <v>5</v>
      </c>
      <c r="C12" s="29">
        <v>875</v>
      </c>
      <c r="D12" s="28" t="s">
        <v>16</v>
      </c>
      <c r="E12" s="30">
        <v>65.8</v>
      </c>
      <c r="F12" s="30">
        <v>244.16</v>
      </c>
      <c r="G12" s="30">
        <v>0</v>
      </c>
      <c r="H12" s="31">
        <v>0</v>
      </c>
    </row>
    <row r="13" spans="2:8" x14ac:dyDescent="0.25">
      <c r="B13" s="28">
        <v>5</v>
      </c>
      <c r="C13" s="29">
        <v>659</v>
      </c>
      <c r="D13" s="28" t="s">
        <v>17</v>
      </c>
      <c r="E13" s="30">
        <v>0</v>
      </c>
      <c r="F13" s="30">
        <v>0</v>
      </c>
      <c r="G13" s="30">
        <v>23.75</v>
      </c>
      <c r="H13" s="31">
        <v>0</v>
      </c>
    </row>
    <row r="14" spans="2:8" x14ac:dyDescent="0.25">
      <c r="B14" s="28">
        <v>5</v>
      </c>
      <c r="C14" s="29">
        <v>319</v>
      </c>
      <c r="D14" s="28" t="s">
        <v>18</v>
      </c>
      <c r="E14" s="30">
        <v>195</v>
      </c>
      <c r="F14" s="30">
        <v>0</v>
      </c>
      <c r="G14" s="30">
        <v>0</v>
      </c>
      <c r="H14" s="31">
        <v>2.5</v>
      </c>
    </row>
    <row r="15" spans="2:8" x14ac:dyDescent="0.25">
      <c r="B15" s="28">
        <v>5</v>
      </c>
      <c r="C15" s="29">
        <v>129</v>
      </c>
      <c r="D15" s="28" t="s">
        <v>20</v>
      </c>
      <c r="E15" s="30">
        <v>1594.48</v>
      </c>
      <c r="F15" s="30">
        <v>0</v>
      </c>
      <c r="G15" s="30">
        <v>37.5</v>
      </c>
      <c r="H15" s="31">
        <v>0</v>
      </c>
    </row>
    <row r="16" spans="2:8" x14ac:dyDescent="0.25">
      <c r="B16" s="28">
        <v>5</v>
      </c>
      <c r="C16" s="29">
        <v>151</v>
      </c>
      <c r="D16" s="28" t="s">
        <v>21</v>
      </c>
      <c r="E16" s="30">
        <v>179.06</v>
      </c>
      <c r="F16" s="30">
        <v>146.16</v>
      </c>
      <c r="G16" s="30">
        <v>0</v>
      </c>
      <c r="H16" s="31">
        <v>0</v>
      </c>
    </row>
    <row r="17" spans="2:8" x14ac:dyDescent="0.25">
      <c r="B17" s="28">
        <v>5</v>
      </c>
      <c r="C17" s="29">
        <v>868</v>
      </c>
      <c r="D17" s="28" t="s">
        <v>22</v>
      </c>
      <c r="E17" s="30">
        <v>0</v>
      </c>
      <c r="F17" s="30">
        <v>3013.39</v>
      </c>
      <c r="G17" s="30">
        <v>0</v>
      </c>
      <c r="H17" s="31">
        <v>22.5</v>
      </c>
    </row>
    <row r="18" spans="2:8" x14ac:dyDescent="0.25">
      <c r="B18" s="28">
        <v>5</v>
      </c>
      <c r="C18" s="29">
        <v>869</v>
      </c>
      <c r="D18" s="28" t="s">
        <v>23</v>
      </c>
      <c r="E18" s="30">
        <v>4674.6000000000004</v>
      </c>
      <c r="F18" s="30">
        <v>5065.6100000000006</v>
      </c>
      <c r="G18" s="30">
        <v>0</v>
      </c>
      <c r="H18" s="31">
        <v>0</v>
      </c>
    </row>
    <row r="19" spans="2:8" x14ac:dyDescent="0.25">
      <c r="B19" s="28">
        <v>5</v>
      </c>
      <c r="C19" s="29">
        <v>564</v>
      </c>
      <c r="D19" s="28" t="s">
        <v>24</v>
      </c>
      <c r="E19" s="30">
        <v>9597.85</v>
      </c>
      <c r="F19" s="30">
        <v>6627.5999999999995</v>
      </c>
      <c r="G19" s="30">
        <v>483.75</v>
      </c>
      <c r="H19" s="31">
        <v>481.25</v>
      </c>
    </row>
    <row r="20" spans="2:8" x14ac:dyDescent="0.25">
      <c r="B20" s="28">
        <v>5</v>
      </c>
      <c r="C20" s="29">
        <v>870</v>
      </c>
      <c r="D20" s="28" t="s">
        <v>25</v>
      </c>
      <c r="E20" s="30">
        <v>499.8</v>
      </c>
      <c r="F20" s="30">
        <v>0</v>
      </c>
      <c r="G20" s="30">
        <v>105</v>
      </c>
      <c r="H20" s="31">
        <v>0</v>
      </c>
    </row>
    <row r="21" spans="2:8" x14ac:dyDescent="0.25">
      <c r="B21" s="28">
        <v>5</v>
      </c>
      <c r="C21" s="29">
        <v>565</v>
      </c>
      <c r="D21" s="28" t="s">
        <v>26</v>
      </c>
      <c r="E21" s="30">
        <v>0</v>
      </c>
      <c r="F21" s="30">
        <v>1028.97</v>
      </c>
      <c r="G21" s="30">
        <v>0</v>
      </c>
      <c r="H21" s="31">
        <v>0</v>
      </c>
    </row>
    <row r="22" spans="2:8" x14ac:dyDescent="0.25">
      <c r="B22" s="28">
        <v>5</v>
      </c>
      <c r="C22" s="29">
        <v>566</v>
      </c>
      <c r="D22" s="28" t="s">
        <v>27</v>
      </c>
      <c r="E22" s="30">
        <v>164.5</v>
      </c>
      <c r="F22" s="30">
        <v>3008.3999999999996</v>
      </c>
      <c r="G22" s="30">
        <v>0</v>
      </c>
      <c r="H22" s="31">
        <v>0</v>
      </c>
    </row>
    <row r="23" spans="2:8" x14ac:dyDescent="0.25">
      <c r="B23" s="28">
        <v>5</v>
      </c>
      <c r="C23" s="29">
        <v>876</v>
      </c>
      <c r="D23" s="28" t="s">
        <v>28</v>
      </c>
      <c r="E23" s="30">
        <v>201.76</v>
      </c>
      <c r="F23" s="30">
        <v>201.76</v>
      </c>
      <c r="G23" s="30">
        <v>0</v>
      </c>
      <c r="H23" s="31">
        <v>0</v>
      </c>
    </row>
    <row r="24" spans="2:8" x14ac:dyDescent="0.25">
      <c r="B24" s="28">
        <v>5</v>
      </c>
      <c r="C24" s="29">
        <v>321</v>
      </c>
      <c r="D24" s="28" t="s">
        <v>29</v>
      </c>
      <c r="E24" s="30">
        <v>115.15</v>
      </c>
      <c r="F24" s="30">
        <v>791.40000000000009</v>
      </c>
      <c r="G24" s="30">
        <v>0</v>
      </c>
      <c r="H24" s="31">
        <v>0</v>
      </c>
    </row>
    <row r="25" spans="2:8" x14ac:dyDescent="0.25">
      <c r="B25" s="28">
        <v>5</v>
      </c>
      <c r="C25" s="29">
        <v>864</v>
      </c>
      <c r="D25" s="28" t="s">
        <v>30</v>
      </c>
      <c r="E25" s="30">
        <v>692</v>
      </c>
      <c r="F25" s="30">
        <v>692</v>
      </c>
      <c r="G25" s="30">
        <v>73.75</v>
      </c>
      <c r="H25" s="31">
        <v>122.5</v>
      </c>
    </row>
    <row r="26" spans="2:8" x14ac:dyDescent="0.25">
      <c r="B26" s="28">
        <v>5</v>
      </c>
      <c r="C26" s="29">
        <v>152</v>
      </c>
      <c r="D26" s="28" t="s">
        <v>31</v>
      </c>
      <c r="E26" s="30">
        <v>133.97999999999999</v>
      </c>
      <c r="F26" s="30">
        <v>0</v>
      </c>
      <c r="G26" s="30">
        <v>0</v>
      </c>
      <c r="H26" s="31">
        <v>0</v>
      </c>
    </row>
    <row r="27" spans="2:8" x14ac:dyDescent="0.25">
      <c r="B27" s="28">
        <v>5</v>
      </c>
      <c r="C27" s="29">
        <v>567</v>
      </c>
      <c r="D27" s="28" t="s">
        <v>33</v>
      </c>
      <c r="E27" s="30">
        <v>1672.38</v>
      </c>
      <c r="F27" s="30">
        <v>0</v>
      </c>
      <c r="G27" s="30">
        <v>120</v>
      </c>
      <c r="H27" s="31">
        <v>0</v>
      </c>
    </row>
    <row r="28" spans="2:8" x14ac:dyDescent="0.25">
      <c r="B28" s="28">
        <v>5</v>
      </c>
      <c r="C28" s="29">
        <v>67</v>
      </c>
      <c r="D28" s="28" t="s">
        <v>90</v>
      </c>
      <c r="E28" s="30">
        <v>1494.72</v>
      </c>
      <c r="F28" s="30">
        <v>1570.8400000000001</v>
      </c>
      <c r="G28" s="30">
        <v>0</v>
      </c>
      <c r="H28" s="31">
        <v>0</v>
      </c>
    </row>
    <row r="29" spans="2:8" x14ac:dyDescent="0.25">
      <c r="B29" s="28">
        <v>5</v>
      </c>
      <c r="C29" s="29">
        <v>698</v>
      </c>
      <c r="D29" s="28" t="s">
        <v>36</v>
      </c>
      <c r="E29" s="30">
        <v>360</v>
      </c>
      <c r="F29" s="30">
        <v>360</v>
      </c>
      <c r="G29" s="30">
        <v>0</v>
      </c>
      <c r="H29" s="31">
        <v>0</v>
      </c>
    </row>
    <row r="30" spans="2:8" x14ac:dyDescent="0.25">
      <c r="B30" s="28">
        <v>5</v>
      </c>
      <c r="C30" s="29">
        <v>662</v>
      </c>
      <c r="D30" s="28" t="s">
        <v>38</v>
      </c>
      <c r="E30" s="30">
        <v>0</v>
      </c>
      <c r="F30" s="30">
        <v>330.73</v>
      </c>
      <c r="G30" s="30">
        <v>0</v>
      </c>
      <c r="H30" s="31">
        <v>0</v>
      </c>
    </row>
    <row r="31" spans="2:8" x14ac:dyDescent="0.25">
      <c r="B31" s="28">
        <v>5</v>
      </c>
      <c r="C31" s="29">
        <v>574</v>
      </c>
      <c r="D31" s="28" t="s">
        <v>39</v>
      </c>
      <c r="E31" s="30">
        <v>0</v>
      </c>
      <c r="F31" s="30">
        <v>164.5</v>
      </c>
      <c r="G31" s="30">
        <v>0</v>
      </c>
      <c r="H31" s="31">
        <v>0</v>
      </c>
    </row>
    <row r="32" spans="2:8" x14ac:dyDescent="0.25">
      <c r="B32" s="28">
        <v>5</v>
      </c>
      <c r="C32" s="29">
        <v>576</v>
      </c>
      <c r="D32" s="28" t="s">
        <v>40</v>
      </c>
      <c r="E32" s="30">
        <v>0</v>
      </c>
      <c r="F32" s="30">
        <v>294.54000000000002</v>
      </c>
      <c r="G32" s="30">
        <v>0</v>
      </c>
      <c r="H32" s="31">
        <v>0</v>
      </c>
    </row>
    <row r="33" spans="2:8" x14ac:dyDescent="0.25">
      <c r="B33" s="28">
        <v>5</v>
      </c>
      <c r="C33" s="29">
        <v>1122</v>
      </c>
      <c r="D33" s="28" t="s">
        <v>41</v>
      </c>
      <c r="E33" s="30">
        <v>32.9</v>
      </c>
      <c r="F33" s="30">
        <v>5133.78</v>
      </c>
      <c r="G33" s="30">
        <v>0</v>
      </c>
      <c r="H33" s="31">
        <v>0</v>
      </c>
    </row>
    <row r="34" spans="2:8" x14ac:dyDescent="0.25">
      <c r="B34" s="28">
        <v>5</v>
      </c>
      <c r="C34" s="29">
        <v>1143</v>
      </c>
      <c r="D34" s="28" t="s">
        <v>42</v>
      </c>
      <c r="E34" s="30">
        <v>1138.74</v>
      </c>
      <c r="F34" s="30">
        <v>0</v>
      </c>
      <c r="G34" s="30">
        <v>122.5</v>
      </c>
      <c r="H34" s="31">
        <v>0</v>
      </c>
    </row>
    <row r="35" spans="2:8" x14ac:dyDescent="0.25">
      <c r="B35" s="28">
        <v>5</v>
      </c>
      <c r="C35" s="29">
        <v>154</v>
      </c>
      <c r="D35" s="28" t="s">
        <v>44</v>
      </c>
      <c r="E35" s="30">
        <v>1153.9100000000001</v>
      </c>
      <c r="F35" s="30">
        <v>4819.6499999999996</v>
      </c>
      <c r="G35" s="30">
        <v>0</v>
      </c>
      <c r="H35" s="31">
        <v>0</v>
      </c>
    </row>
    <row r="36" spans="2:8" x14ac:dyDescent="0.25">
      <c r="B36" s="28">
        <v>5</v>
      </c>
      <c r="C36" s="29">
        <v>1144</v>
      </c>
      <c r="D36" s="28" t="s">
        <v>45</v>
      </c>
      <c r="E36" s="30">
        <v>0</v>
      </c>
      <c r="F36" s="30">
        <v>0</v>
      </c>
      <c r="G36" s="30">
        <v>0</v>
      </c>
      <c r="H36" s="31">
        <v>0</v>
      </c>
    </row>
    <row r="37" spans="2:8" x14ac:dyDescent="0.25">
      <c r="B37" s="28">
        <v>5</v>
      </c>
      <c r="C37" s="29">
        <v>568</v>
      </c>
      <c r="D37" s="28" t="s">
        <v>46</v>
      </c>
      <c r="E37" s="30">
        <v>164.5</v>
      </c>
      <c r="F37" s="30">
        <v>0</v>
      </c>
      <c r="G37" s="30">
        <v>0</v>
      </c>
      <c r="H37" s="31">
        <v>0</v>
      </c>
    </row>
    <row r="38" spans="2:8" x14ac:dyDescent="0.25">
      <c r="B38" s="28">
        <v>5</v>
      </c>
      <c r="C38" s="29">
        <v>569</v>
      </c>
      <c r="D38" s="28" t="s">
        <v>47</v>
      </c>
      <c r="E38" s="30">
        <v>1007.17</v>
      </c>
      <c r="F38" s="30">
        <v>0</v>
      </c>
      <c r="G38" s="30">
        <v>0</v>
      </c>
      <c r="H38" s="31">
        <v>0</v>
      </c>
    </row>
    <row r="39" spans="2:8" x14ac:dyDescent="0.25">
      <c r="B39" s="28">
        <v>5</v>
      </c>
      <c r="C39" s="29">
        <v>570</v>
      </c>
      <c r="D39" s="28" t="s">
        <v>48</v>
      </c>
      <c r="E39" s="30">
        <v>9086.1200000000008</v>
      </c>
      <c r="F39" s="30">
        <v>11060.59</v>
      </c>
      <c r="G39" s="30">
        <v>0</v>
      </c>
      <c r="H39" s="31">
        <v>0</v>
      </c>
    </row>
    <row r="40" spans="2:8" x14ac:dyDescent="0.25">
      <c r="B40" s="28">
        <v>5</v>
      </c>
      <c r="C40" s="29">
        <v>577</v>
      </c>
      <c r="D40" s="28" t="s">
        <v>49</v>
      </c>
      <c r="E40" s="30">
        <v>644.14</v>
      </c>
      <c r="F40" s="30">
        <v>0</v>
      </c>
      <c r="G40" s="30">
        <v>38.75</v>
      </c>
      <c r="H40" s="31">
        <v>0</v>
      </c>
    </row>
    <row r="41" spans="2:8" x14ac:dyDescent="0.25">
      <c r="B41" s="28">
        <v>5</v>
      </c>
      <c r="C41" s="29">
        <v>1216</v>
      </c>
      <c r="D41" s="28" t="s">
        <v>50</v>
      </c>
      <c r="E41" s="30">
        <v>82.25</v>
      </c>
      <c r="F41" s="30">
        <v>0</v>
      </c>
      <c r="G41" s="30">
        <v>0</v>
      </c>
      <c r="H41" s="31">
        <v>0</v>
      </c>
    </row>
    <row r="42" spans="2:8" x14ac:dyDescent="0.25">
      <c r="B42" s="28">
        <v>5</v>
      </c>
      <c r="C42" s="29">
        <v>1697</v>
      </c>
      <c r="D42" s="28" t="s">
        <v>56</v>
      </c>
      <c r="E42" s="30">
        <v>0</v>
      </c>
      <c r="F42" s="30">
        <v>148.05000000000001</v>
      </c>
      <c r="G42" s="30">
        <v>0</v>
      </c>
      <c r="H42" s="31">
        <v>0</v>
      </c>
    </row>
    <row r="43" spans="2:8" x14ac:dyDescent="0.25">
      <c r="B43" s="28">
        <v>5</v>
      </c>
      <c r="C43" s="29">
        <v>571</v>
      </c>
      <c r="D43" s="28" t="s">
        <v>52</v>
      </c>
      <c r="E43" s="30">
        <v>2628.1</v>
      </c>
      <c r="F43" s="30">
        <v>2070.4299999999998</v>
      </c>
      <c r="G43" s="30">
        <v>0</v>
      </c>
      <c r="H43" s="31">
        <v>0</v>
      </c>
    </row>
    <row r="44" spans="2:8" x14ac:dyDescent="0.25">
      <c r="B44" s="28">
        <v>5</v>
      </c>
      <c r="C44" s="29">
        <v>155</v>
      </c>
      <c r="D44" s="28" t="s">
        <v>53</v>
      </c>
      <c r="E44" s="30">
        <v>3234</v>
      </c>
      <c r="F44" s="30">
        <v>567.44000000000005</v>
      </c>
      <c r="G44" s="30">
        <v>492.5</v>
      </c>
      <c r="H44" s="31">
        <v>198.75</v>
      </c>
    </row>
    <row r="45" spans="2:8" x14ac:dyDescent="0.25">
      <c r="B45" s="28">
        <v>5</v>
      </c>
      <c r="C45" s="29">
        <v>872</v>
      </c>
      <c r="D45" s="28" t="s">
        <v>54</v>
      </c>
      <c r="E45" s="30">
        <v>98.7</v>
      </c>
      <c r="F45" s="30">
        <v>0</v>
      </c>
      <c r="G45" s="30">
        <v>0</v>
      </c>
      <c r="H45" s="31">
        <v>0</v>
      </c>
    </row>
    <row r="46" spans="2:8" x14ac:dyDescent="0.25">
      <c r="B46" s="28">
        <v>5</v>
      </c>
      <c r="C46" s="29">
        <v>661</v>
      </c>
      <c r="D46" s="28" t="s">
        <v>55</v>
      </c>
      <c r="E46" s="30">
        <v>0</v>
      </c>
      <c r="F46" s="30">
        <v>0</v>
      </c>
      <c r="G46" s="30">
        <v>71.25</v>
      </c>
      <c r="H46" s="31">
        <v>202.5</v>
      </c>
    </row>
    <row r="47" spans="2:8" x14ac:dyDescent="0.25">
      <c r="B47" s="28">
        <v>5</v>
      </c>
      <c r="C47" s="29">
        <v>572</v>
      </c>
      <c r="D47" s="28" t="s">
        <v>57</v>
      </c>
      <c r="E47" s="30">
        <v>636.64</v>
      </c>
      <c r="F47" s="30">
        <v>1817.23</v>
      </c>
      <c r="G47" s="30">
        <v>0</v>
      </c>
      <c r="H47" s="31">
        <v>0</v>
      </c>
    </row>
    <row r="48" spans="2:8" x14ac:dyDescent="0.25">
      <c r="B48" s="28">
        <v>5</v>
      </c>
      <c r="C48" s="29">
        <v>318</v>
      </c>
      <c r="D48" s="28" t="s">
        <v>58</v>
      </c>
      <c r="E48" s="30">
        <v>0</v>
      </c>
      <c r="F48" s="30">
        <v>259.42</v>
      </c>
      <c r="G48" s="30">
        <v>0</v>
      </c>
      <c r="H48" s="31">
        <v>75</v>
      </c>
    </row>
    <row r="49" spans="2:8" x14ac:dyDescent="0.25">
      <c r="B49" s="28">
        <v>5</v>
      </c>
      <c r="C49" s="29">
        <v>1145</v>
      </c>
      <c r="D49" s="28" t="s">
        <v>59</v>
      </c>
      <c r="E49" s="30">
        <v>1187.26</v>
      </c>
      <c r="F49" s="30">
        <v>0</v>
      </c>
      <c r="G49" s="30">
        <v>40</v>
      </c>
      <c r="H49" s="31">
        <v>0</v>
      </c>
    </row>
    <row r="50" spans="2:8" x14ac:dyDescent="0.25">
      <c r="B50" s="28">
        <v>5</v>
      </c>
      <c r="C50" s="29">
        <v>699</v>
      </c>
      <c r="D50" s="28" t="s">
        <v>60</v>
      </c>
      <c r="E50" s="30">
        <v>196.32</v>
      </c>
      <c r="F50" s="30">
        <v>681.83999999999992</v>
      </c>
      <c r="G50" s="30">
        <v>1.25</v>
      </c>
      <c r="H50" s="31">
        <v>27.5</v>
      </c>
    </row>
    <row r="51" spans="2:8" x14ac:dyDescent="0.25">
      <c r="B51" s="28">
        <v>5</v>
      </c>
      <c r="C51" s="29">
        <v>1000</v>
      </c>
      <c r="D51" s="28" t="s">
        <v>61</v>
      </c>
      <c r="E51" s="30">
        <v>1501.23</v>
      </c>
      <c r="F51" s="30">
        <v>3157.54</v>
      </c>
      <c r="G51" s="30">
        <v>0</v>
      </c>
      <c r="H51" s="31">
        <v>0</v>
      </c>
    </row>
    <row r="52" spans="2:8" x14ac:dyDescent="0.25">
      <c r="B52" s="28">
        <v>5</v>
      </c>
      <c r="C52" s="29">
        <v>700</v>
      </c>
      <c r="D52" s="28" t="s">
        <v>63</v>
      </c>
      <c r="E52" s="30">
        <v>0</v>
      </c>
      <c r="F52" s="30">
        <v>841.80000000000007</v>
      </c>
      <c r="G52" s="30">
        <v>112.5</v>
      </c>
      <c r="H52" s="31">
        <v>138.75</v>
      </c>
    </row>
    <row r="53" spans="2:8" x14ac:dyDescent="0.25">
      <c r="B53" s="28">
        <v>5</v>
      </c>
      <c r="C53" s="29">
        <v>873</v>
      </c>
      <c r="D53" s="28" t="s">
        <v>64</v>
      </c>
      <c r="E53" s="30">
        <v>373.32</v>
      </c>
      <c r="F53" s="30">
        <v>3821.02</v>
      </c>
      <c r="G53" s="30">
        <v>0</v>
      </c>
      <c r="H53" s="31">
        <v>563.75</v>
      </c>
    </row>
    <row r="54" spans="2:8" x14ac:dyDescent="0.25">
      <c r="B54" s="28">
        <v>5</v>
      </c>
      <c r="C54" s="29">
        <v>1002</v>
      </c>
      <c r="D54" s="28" t="s">
        <v>65</v>
      </c>
      <c r="E54" s="30">
        <v>2948.6</v>
      </c>
      <c r="F54" s="30">
        <v>5153.18</v>
      </c>
      <c r="G54" s="30">
        <v>226.25</v>
      </c>
      <c r="H54" s="31">
        <v>0</v>
      </c>
    </row>
    <row r="55" spans="2:8" x14ac:dyDescent="0.25">
      <c r="B55" s="28">
        <v>5</v>
      </c>
      <c r="C55" s="29">
        <v>157</v>
      </c>
      <c r="D55" s="28" t="s">
        <v>66</v>
      </c>
      <c r="E55" s="30">
        <v>3163.22</v>
      </c>
      <c r="F55" s="30">
        <v>0</v>
      </c>
      <c r="G55" s="30">
        <v>148.75</v>
      </c>
      <c r="H55" s="31">
        <v>0</v>
      </c>
    </row>
    <row r="56" spans="2:8" x14ac:dyDescent="0.25">
      <c r="B56" s="28">
        <v>5</v>
      </c>
      <c r="C56" s="29">
        <v>1001</v>
      </c>
      <c r="D56" s="28" t="s">
        <v>68</v>
      </c>
      <c r="E56" s="30">
        <v>146.16</v>
      </c>
      <c r="F56" s="30">
        <v>0</v>
      </c>
      <c r="G56" s="30">
        <v>12.5</v>
      </c>
      <c r="H56" s="31">
        <v>0</v>
      </c>
    </row>
    <row r="57" spans="2:8" x14ac:dyDescent="0.25">
      <c r="B57" s="28">
        <v>5</v>
      </c>
      <c r="C57" s="29">
        <v>701</v>
      </c>
      <c r="D57" s="28" t="s">
        <v>70</v>
      </c>
      <c r="E57" s="30">
        <v>171.45</v>
      </c>
      <c r="F57" s="30">
        <v>350.8</v>
      </c>
      <c r="G57" s="30">
        <v>11.25</v>
      </c>
      <c r="H57" s="31">
        <v>46.25</v>
      </c>
    </row>
    <row r="58" spans="2:8" x14ac:dyDescent="0.25">
      <c r="B58" s="28">
        <v>5</v>
      </c>
      <c r="C58" s="29">
        <v>158</v>
      </c>
      <c r="D58" s="28" t="s">
        <v>71</v>
      </c>
      <c r="E58" s="30">
        <v>164.5</v>
      </c>
      <c r="F58" s="30">
        <v>0</v>
      </c>
      <c r="G58" s="30">
        <v>0</v>
      </c>
      <c r="H58" s="31">
        <v>0</v>
      </c>
    </row>
    <row r="59" spans="2:8" x14ac:dyDescent="0.25">
      <c r="B59" s="28">
        <v>5</v>
      </c>
      <c r="C59" s="29">
        <v>159</v>
      </c>
      <c r="D59" s="28" t="s">
        <v>72</v>
      </c>
      <c r="E59" s="30">
        <v>1020.51</v>
      </c>
      <c r="F59" s="30">
        <v>1598.6</v>
      </c>
      <c r="G59" s="30">
        <v>0</v>
      </c>
      <c r="H59" s="31">
        <v>0</v>
      </c>
    </row>
    <row r="60" spans="2:8" x14ac:dyDescent="0.25">
      <c r="B60" s="28">
        <v>5</v>
      </c>
      <c r="C60" s="29">
        <v>573</v>
      </c>
      <c r="D60" s="28" t="s">
        <v>73</v>
      </c>
      <c r="E60" s="30">
        <v>1127.23</v>
      </c>
      <c r="F60" s="30">
        <v>1127.23</v>
      </c>
      <c r="G60" s="30">
        <v>211.25</v>
      </c>
      <c r="H60" s="31">
        <v>213.75</v>
      </c>
    </row>
    <row r="61" spans="2:8" x14ac:dyDescent="0.25">
      <c r="B61" s="28">
        <v>5</v>
      </c>
      <c r="C61" s="29">
        <v>560</v>
      </c>
      <c r="D61" s="28" t="s">
        <v>74</v>
      </c>
      <c r="E61" s="30">
        <v>2650.36</v>
      </c>
      <c r="F61" s="30">
        <v>878.84</v>
      </c>
      <c r="G61" s="30">
        <v>142.5</v>
      </c>
      <c r="H61" s="31">
        <v>46.25</v>
      </c>
    </row>
    <row r="62" spans="2:8" x14ac:dyDescent="0.25">
      <c r="B62" s="28">
        <v>5</v>
      </c>
      <c r="C62" s="29">
        <v>73</v>
      </c>
      <c r="D62" s="28" t="s">
        <v>89</v>
      </c>
      <c r="E62" s="30">
        <v>8586.9</v>
      </c>
      <c r="F62" s="30">
        <v>0</v>
      </c>
      <c r="G62" s="30">
        <v>3016.25</v>
      </c>
      <c r="H62" s="31">
        <v>0</v>
      </c>
    </row>
    <row r="63" spans="2:8" x14ac:dyDescent="0.25">
      <c r="B63" s="28">
        <v>5</v>
      </c>
      <c r="C63" s="29">
        <v>160</v>
      </c>
      <c r="D63" s="28" t="s">
        <v>75</v>
      </c>
      <c r="E63" s="30">
        <v>1802.8</v>
      </c>
      <c r="F63" s="30">
        <v>991.70999999999992</v>
      </c>
      <c r="G63" s="30">
        <v>237.5</v>
      </c>
      <c r="H63" s="31">
        <v>180</v>
      </c>
    </row>
    <row r="64" spans="2:8" x14ac:dyDescent="0.25">
      <c r="B64" s="28">
        <v>5</v>
      </c>
      <c r="C64" s="29">
        <v>1368</v>
      </c>
      <c r="D64" s="28" t="s">
        <v>88</v>
      </c>
      <c r="E64" s="30">
        <v>0</v>
      </c>
      <c r="F64" s="30">
        <v>499.80000000000007</v>
      </c>
      <c r="G64" s="30">
        <v>106.25</v>
      </c>
      <c r="H64" s="31">
        <v>0</v>
      </c>
    </row>
    <row r="65" spans="2:8" x14ac:dyDescent="0.25">
      <c r="B65" s="28">
        <v>5</v>
      </c>
      <c r="C65" s="29">
        <v>1233</v>
      </c>
      <c r="D65" s="28" t="s">
        <v>76</v>
      </c>
      <c r="E65" s="30">
        <v>16.45</v>
      </c>
      <c r="F65" s="30">
        <v>315</v>
      </c>
      <c r="G65" s="30">
        <v>0</v>
      </c>
      <c r="H65" s="31">
        <v>8.75</v>
      </c>
    </row>
    <row r="66" spans="2:8" x14ac:dyDescent="0.25">
      <c r="B66" s="28">
        <v>5</v>
      </c>
      <c r="C66" s="29">
        <v>3870</v>
      </c>
      <c r="D66" s="28" t="s">
        <v>77</v>
      </c>
      <c r="E66" s="30">
        <v>1113.8900000000001</v>
      </c>
      <c r="F66" s="30">
        <v>2650.79</v>
      </c>
      <c r="G66" s="30">
        <v>0</v>
      </c>
      <c r="H66" s="31">
        <v>0</v>
      </c>
    </row>
    <row r="67" spans="2:8" x14ac:dyDescent="0.25">
      <c r="B67" s="28">
        <v>5</v>
      </c>
      <c r="C67" s="29">
        <v>3862</v>
      </c>
      <c r="D67" s="28" t="s">
        <v>78</v>
      </c>
      <c r="E67" s="30">
        <v>0</v>
      </c>
      <c r="F67" s="30">
        <v>0</v>
      </c>
      <c r="G67" s="30">
        <v>0</v>
      </c>
      <c r="H67" s="31">
        <v>0</v>
      </c>
    </row>
    <row r="68" spans="2:8" x14ac:dyDescent="0.25">
      <c r="B68" s="28">
        <v>5</v>
      </c>
      <c r="C68" s="29">
        <v>874</v>
      </c>
      <c r="D68" s="28" t="s">
        <v>80</v>
      </c>
      <c r="E68" s="30">
        <v>1124.52</v>
      </c>
      <c r="F68" s="30">
        <v>0</v>
      </c>
      <c r="G68" s="30">
        <v>3.75</v>
      </c>
      <c r="H68" s="31">
        <v>0</v>
      </c>
    </row>
    <row r="69" spans="2:8" x14ac:dyDescent="0.25">
      <c r="B69" s="28">
        <v>5</v>
      </c>
      <c r="C69" s="29">
        <v>1123</v>
      </c>
      <c r="D69" s="28" t="s">
        <v>81</v>
      </c>
      <c r="E69" s="30">
        <v>196.32</v>
      </c>
      <c r="F69" s="30">
        <v>3948.4300000000003</v>
      </c>
      <c r="G69" s="30">
        <v>0</v>
      </c>
      <c r="H69" s="31">
        <v>0</v>
      </c>
    </row>
    <row r="70" spans="2:8" x14ac:dyDescent="0.25">
      <c r="B70" s="28">
        <v>5</v>
      </c>
      <c r="C70" s="28">
        <v>578</v>
      </c>
      <c r="D70" s="28" t="s">
        <v>82</v>
      </c>
      <c r="E70" s="30">
        <v>0</v>
      </c>
      <c r="F70" s="30">
        <v>395.28</v>
      </c>
      <c r="G70" s="30">
        <v>0</v>
      </c>
      <c r="H70" s="31">
        <v>0</v>
      </c>
    </row>
    <row r="71" spans="2:8" x14ac:dyDescent="0.25">
      <c r="B71" s="28">
        <v>5</v>
      </c>
      <c r="C71" s="29">
        <v>563</v>
      </c>
      <c r="D71" s="28" t="s">
        <v>83</v>
      </c>
      <c r="E71" s="30">
        <v>0</v>
      </c>
      <c r="F71" s="30">
        <v>1228.08</v>
      </c>
      <c r="G71" s="30">
        <v>0</v>
      </c>
      <c r="H71" s="31">
        <v>0</v>
      </c>
    </row>
    <row r="72" spans="2:8" x14ac:dyDescent="0.25">
      <c r="B72" s="28">
        <v>5</v>
      </c>
      <c r="C72" s="29">
        <v>1124</v>
      </c>
      <c r="D72" s="28" t="s">
        <v>84</v>
      </c>
      <c r="E72" s="30">
        <v>0</v>
      </c>
      <c r="F72" s="30">
        <v>0</v>
      </c>
      <c r="G72" s="30">
        <v>107.5</v>
      </c>
      <c r="H72" s="31">
        <v>0</v>
      </c>
    </row>
    <row r="73" spans="2:8" x14ac:dyDescent="0.25">
      <c r="B73" s="28">
        <v>5</v>
      </c>
      <c r="C73" s="29">
        <v>575</v>
      </c>
      <c r="D73" s="28" t="s">
        <v>85</v>
      </c>
      <c r="E73" s="30">
        <v>133.97999999999999</v>
      </c>
      <c r="F73" s="30">
        <v>3506.42</v>
      </c>
      <c r="G73" s="30">
        <v>0</v>
      </c>
      <c r="H73" s="31">
        <v>0</v>
      </c>
    </row>
    <row r="74" spans="2:8" x14ac:dyDescent="0.25">
      <c r="B74" s="28">
        <v>5</v>
      </c>
      <c r="C74" s="29">
        <v>877</v>
      </c>
      <c r="D74" s="28" t="s">
        <v>86</v>
      </c>
      <c r="E74" s="30">
        <v>0</v>
      </c>
      <c r="F74" s="30">
        <v>196.32</v>
      </c>
      <c r="G74" s="30">
        <v>0</v>
      </c>
      <c r="H74" s="31">
        <v>0</v>
      </c>
    </row>
    <row r="76" spans="2:8" x14ac:dyDescent="0.25">
      <c r="D76" s="32" t="s">
        <v>13</v>
      </c>
      <c r="E76" s="33">
        <f>SUM(E10:E74)</f>
        <v>73537.500000000015</v>
      </c>
      <c r="F76" s="33">
        <f t="shared" ref="F76:H76" si="0">SUM(F10:F74)</f>
        <v>82696.87</v>
      </c>
      <c r="G76" s="33">
        <f t="shared" si="0"/>
        <v>7211.25</v>
      </c>
      <c r="H76" s="33">
        <f t="shared" si="0"/>
        <v>3477.5</v>
      </c>
    </row>
    <row r="78" spans="2:8" x14ac:dyDescent="0.25">
      <c r="E78" s="35"/>
      <c r="F78" s="35"/>
      <c r="G78" s="35"/>
      <c r="H78" s="35"/>
    </row>
    <row r="79" spans="2:8" x14ac:dyDescent="0.25">
      <c r="E79" s="35"/>
      <c r="F79" s="35"/>
      <c r="G79" s="35"/>
      <c r="H79" s="35"/>
    </row>
    <row r="80" spans="2:8" x14ac:dyDescent="0.25">
      <c r="E80" s="35"/>
      <c r="F80" s="35"/>
      <c r="G80" s="35"/>
      <c r="H80" s="35"/>
    </row>
    <row r="81" spans="4:8" x14ac:dyDescent="0.25">
      <c r="D81" s="36"/>
      <c r="E81" s="37"/>
      <c r="F81" s="37"/>
      <c r="G81" s="37"/>
      <c r="H81" s="37"/>
    </row>
    <row r="83" spans="4:8" x14ac:dyDescent="0.25">
      <c r="E83" s="35"/>
    </row>
    <row r="84" spans="4:8" x14ac:dyDescent="0.25">
      <c r="E84" s="35"/>
    </row>
    <row r="85" spans="4:8" x14ac:dyDescent="0.25">
      <c r="E85" s="35"/>
    </row>
    <row r="86" spans="4:8" x14ac:dyDescent="0.25">
      <c r="E86" s="35"/>
    </row>
    <row r="87" spans="4:8" x14ac:dyDescent="0.25">
      <c r="E87" s="35"/>
    </row>
    <row r="88" spans="4:8" x14ac:dyDescent="0.25">
      <c r="E88" s="35"/>
    </row>
    <row r="89" spans="4:8" x14ac:dyDescent="0.25">
      <c r="E89" s="35"/>
    </row>
  </sheetData>
  <autoFilter ref="B9:H74" xr:uid="{17A99810-620B-4648-A665-DAA580F61ECE}">
    <sortState xmlns:xlrd2="http://schemas.microsoft.com/office/spreadsheetml/2017/richdata2" ref="B10:H74">
      <sortCondition ref="D9"/>
    </sortState>
  </autoFilter>
  <mergeCells count="1">
    <mergeCell ref="B6:E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129F-5EB2-470F-90B2-C93E858BFEA1}">
  <dimension ref="B1:H92"/>
  <sheetViews>
    <sheetView topLeftCell="B1" workbookViewId="0">
      <selection activeCell="B6" sqref="B6:E7"/>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105</v>
      </c>
    </row>
    <row r="4" spans="2:8" ht="15.75" thickBot="1" x14ac:dyDescent="0.3">
      <c r="B4" s="21" t="s">
        <v>4</v>
      </c>
      <c r="C4" s="22" t="s">
        <v>107</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t="str">
        <f>VLOOKUP(C10,[1]Sheet4!$C:$D,2,0)</f>
        <v/>
      </c>
      <c r="F10" s="30" t="str">
        <f>VLOOKUP(C10,[1]Sheet4!$C:$E,3,0)</f>
        <v/>
      </c>
      <c r="G10" s="30" t="str">
        <f>VLOOKUP(C10,[1]Sheet4!$C:$F,4,0)</f>
        <v/>
      </c>
      <c r="H10" s="31" t="str">
        <f>VLOOKUP(C10,[1]Sheet4!$C:$G,5,0)</f>
        <v/>
      </c>
    </row>
    <row r="11" spans="2:8" x14ac:dyDescent="0.25">
      <c r="B11" s="28">
        <v>5</v>
      </c>
      <c r="C11" s="29">
        <v>658</v>
      </c>
      <c r="D11" s="28" t="s">
        <v>15</v>
      </c>
      <c r="E11" s="30">
        <f>VLOOKUP(C11,[1]Sheet4!$C:$D,2,0)</f>
        <v>4166.5</v>
      </c>
      <c r="F11" s="30">
        <f>VLOOKUP(C11,[1]Sheet4!$C:$E,3,0)</f>
        <v>8530.73</v>
      </c>
      <c r="G11" s="30">
        <f>VLOOKUP(C11,[1]Sheet4!$C:$F,4,0)</f>
        <v>1878.75</v>
      </c>
      <c r="H11" s="31">
        <f>VLOOKUP(C11,[1]Sheet4!$C:$G,5,0)</f>
        <v>1265</v>
      </c>
    </row>
    <row r="12" spans="2:8" x14ac:dyDescent="0.25">
      <c r="B12" s="28">
        <v>5</v>
      </c>
      <c r="C12" s="29">
        <v>875</v>
      </c>
      <c r="D12" s="28" t="s">
        <v>16</v>
      </c>
      <c r="E12" s="30" t="str">
        <f>VLOOKUP(C12,[1]Sheet4!$C:$D,2,0)</f>
        <v/>
      </c>
      <c r="F12" s="30">
        <f>VLOOKUP(C12,[1]Sheet4!$C:$E,3,0)</f>
        <v>65.8</v>
      </c>
      <c r="G12" s="30" t="str">
        <f>VLOOKUP(C12,[1]Sheet4!$C:$F,4,0)</f>
        <v/>
      </c>
      <c r="H12" s="31" t="str">
        <f>VLOOKUP(C12,[1]Sheet4!$C:$G,5,0)</f>
        <v/>
      </c>
    </row>
    <row r="13" spans="2:8" x14ac:dyDescent="0.25">
      <c r="B13" s="28">
        <v>5</v>
      </c>
      <c r="C13" s="29">
        <v>659</v>
      </c>
      <c r="D13" s="28" t="s">
        <v>17</v>
      </c>
      <c r="E13" s="30">
        <f>VLOOKUP(C13,[1]Sheet4!$C:$D,2,0)</f>
        <v>232.8</v>
      </c>
      <c r="F13" s="30">
        <f>VLOOKUP(C13,[1]Sheet4!$C:$E,3,0)</f>
        <v>232.8</v>
      </c>
      <c r="G13" s="30">
        <f>VLOOKUP(C13,[1]Sheet4!$C:$F,4,0)</f>
        <v>61.25</v>
      </c>
      <c r="H13" s="31">
        <f>VLOOKUP(C13,[1]Sheet4!$C:$G,5,0)</f>
        <v>23.750000000000004</v>
      </c>
    </row>
    <row r="14" spans="2:8" x14ac:dyDescent="0.25">
      <c r="B14" s="28">
        <v>5</v>
      </c>
      <c r="C14" s="29">
        <v>319</v>
      </c>
      <c r="D14" s="28" t="s">
        <v>18</v>
      </c>
      <c r="E14" s="30" t="str">
        <f>VLOOKUP(C14,[1]Sheet4!$C:$D,2,0)</f>
        <v/>
      </c>
      <c r="F14" s="30" t="str">
        <f>VLOOKUP(C14,[1]Sheet4!$C:$E,3,0)</f>
        <v/>
      </c>
      <c r="G14" s="30" t="str">
        <f>VLOOKUP(C14,[1]Sheet4!$C:$F,4,0)</f>
        <v/>
      </c>
      <c r="H14" s="31" t="str">
        <f>VLOOKUP(C14,[1]Sheet4!$C:$G,5,0)</f>
        <v/>
      </c>
    </row>
    <row r="15" spans="2:8" x14ac:dyDescent="0.25">
      <c r="B15" s="28">
        <v>5</v>
      </c>
      <c r="C15" s="29">
        <v>129</v>
      </c>
      <c r="D15" s="28" t="s">
        <v>20</v>
      </c>
      <c r="E15" s="30" t="str">
        <f>VLOOKUP(C15,[1]Sheet4!$C:$D,2,0)</f>
        <v/>
      </c>
      <c r="F15" s="30">
        <f>VLOOKUP(C15,[1]Sheet4!$C:$E,3,0)</f>
        <v>1594.4799999999998</v>
      </c>
      <c r="G15" s="30">
        <f>VLOOKUP(C15,[1]Sheet4!$C:$F,4,0)</f>
        <v>37.5</v>
      </c>
      <c r="H15" s="31" t="str">
        <f>VLOOKUP(C15,[1]Sheet4!$C:$G,5,0)</f>
        <v/>
      </c>
    </row>
    <row r="16" spans="2:8" x14ac:dyDescent="0.25">
      <c r="B16" s="28">
        <v>5</v>
      </c>
      <c r="C16" s="29">
        <v>151</v>
      </c>
      <c r="D16" s="28" t="s">
        <v>21</v>
      </c>
      <c r="E16" s="30" t="str">
        <f>VLOOKUP(C16,[1]Sheet4!$C:$D,2,0)</f>
        <v/>
      </c>
      <c r="F16" s="30">
        <f>VLOOKUP(C16,[1]Sheet4!$C:$E,3,0)</f>
        <v>32.9</v>
      </c>
      <c r="G16" s="30" t="str">
        <f>VLOOKUP(C16,[1]Sheet4!$C:$F,4,0)</f>
        <v/>
      </c>
      <c r="H16" s="31" t="str">
        <f>VLOOKUP(C16,[1]Sheet4!$C:$G,5,0)</f>
        <v/>
      </c>
    </row>
    <row r="17" spans="2:8" x14ac:dyDescent="0.25">
      <c r="B17" s="28">
        <v>5</v>
      </c>
      <c r="C17" s="29">
        <v>868</v>
      </c>
      <c r="D17" s="28" t="s">
        <v>22</v>
      </c>
      <c r="E17" s="30" t="str">
        <f>VLOOKUP(C17,[1]Sheet4!$C:$D,2,0)</f>
        <v/>
      </c>
      <c r="F17" s="30" t="str">
        <f>VLOOKUP(C17,[1]Sheet4!$C:$E,3,0)</f>
        <v/>
      </c>
      <c r="G17" s="30" t="str">
        <f>VLOOKUP(C17,[1]Sheet4!$C:$F,4,0)</f>
        <v/>
      </c>
      <c r="H17" s="31" t="str">
        <f>VLOOKUP(C17,[1]Sheet4!$C:$G,5,0)</f>
        <v/>
      </c>
    </row>
    <row r="18" spans="2:8" x14ac:dyDescent="0.25">
      <c r="B18" s="28">
        <v>5</v>
      </c>
      <c r="C18" s="29">
        <v>869</v>
      </c>
      <c r="D18" s="28" t="s">
        <v>23</v>
      </c>
      <c r="E18" s="30" t="str">
        <f>VLOOKUP(C18,[1]Sheet4!$C:$D,2,0)</f>
        <v/>
      </c>
      <c r="F18" s="30">
        <f>VLOOKUP(C18,[1]Sheet4!$C:$E,3,0)</f>
        <v>0</v>
      </c>
      <c r="G18" s="30" t="str">
        <f>VLOOKUP(C18,[1]Sheet4!$C:$F,4,0)</f>
        <v/>
      </c>
      <c r="H18" s="31" t="str">
        <f>VLOOKUP(C18,[1]Sheet4!$C:$G,5,0)</f>
        <v/>
      </c>
    </row>
    <row r="19" spans="2:8" x14ac:dyDescent="0.25">
      <c r="B19" s="28">
        <v>5</v>
      </c>
      <c r="C19" s="29">
        <v>564</v>
      </c>
      <c r="D19" s="28" t="s">
        <v>24</v>
      </c>
      <c r="E19" s="30" t="str">
        <f>VLOOKUP(C19,[1]Sheet4!$C:$D,2,0)</f>
        <v/>
      </c>
      <c r="F19" s="30">
        <f>VLOOKUP(C19,[1]Sheet4!$C:$E,3,0)</f>
        <v>6022.8</v>
      </c>
      <c r="G19" s="30">
        <f>VLOOKUP(C19,[1]Sheet4!$C:$F,4,0)</f>
        <v>483.75</v>
      </c>
      <c r="H19" s="31">
        <f>VLOOKUP(C19,[1]Sheet4!$C:$G,5,0)</f>
        <v>483.75</v>
      </c>
    </row>
    <row r="20" spans="2:8" x14ac:dyDescent="0.25">
      <c r="B20" s="28">
        <v>5</v>
      </c>
      <c r="C20" s="29">
        <v>870</v>
      </c>
      <c r="D20" s="28" t="s">
        <v>25</v>
      </c>
      <c r="E20" s="30">
        <f>VLOOKUP(C20,[1]Sheet4!$C:$D,2,0)</f>
        <v>446.52</v>
      </c>
      <c r="F20" s="30" t="str">
        <f>VLOOKUP(C20,[1]Sheet4!$C:$E,3,0)</f>
        <v/>
      </c>
      <c r="G20" s="30">
        <f>VLOOKUP(C20,[1]Sheet4!$C:$F,4,0)</f>
        <v>163.75</v>
      </c>
      <c r="H20" s="31" t="str">
        <f>VLOOKUP(C20,[1]Sheet4!$C:$G,5,0)</f>
        <v/>
      </c>
    </row>
    <row r="21" spans="2:8" x14ac:dyDescent="0.25">
      <c r="B21" s="28">
        <v>5</v>
      </c>
      <c r="C21" s="29">
        <v>565</v>
      </c>
      <c r="D21" s="28" t="s">
        <v>26</v>
      </c>
      <c r="E21" s="30" t="str">
        <f>VLOOKUP(C21,[1]Sheet4!$C:$D,2,0)</f>
        <v/>
      </c>
      <c r="F21" s="30">
        <f>VLOOKUP(C21,[1]Sheet4!$C:$E,3,0)</f>
        <v>658</v>
      </c>
      <c r="G21" s="30" t="str">
        <f>VLOOKUP(C21,[1]Sheet4!$C:$F,4,0)</f>
        <v/>
      </c>
      <c r="H21" s="31" t="str">
        <f>VLOOKUP(C21,[1]Sheet4!$C:$G,5,0)</f>
        <v/>
      </c>
    </row>
    <row r="22" spans="2:8" x14ac:dyDescent="0.25">
      <c r="B22" s="28">
        <v>5</v>
      </c>
      <c r="C22" s="29">
        <v>566</v>
      </c>
      <c r="D22" s="28" t="s">
        <v>27</v>
      </c>
      <c r="E22" s="30" t="str">
        <f>VLOOKUP(C22,[1]Sheet4!$C:$D,2,0)</f>
        <v/>
      </c>
      <c r="F22" s="30">
        <f>VLOOKUP(C22,[1]Sheet4!$C:$E,3,0)</f>
        <v>164.5</v>
      </c>
      <c r="G22" s="30" t="str">
        <f>VLOOKUP(C22,[1]Sheet4!$C:$F,4,0)</f>
        <v/>
      </c>
      <c r="H22" s="31" t="str">
        <f>VLOOKUP(C22,[1]Sheet4!$C:$G,5,0)</f>
        <v/>
      </c>
    </row>
    <row r="23" spans="2:8" x14ac:dyDescent="0.25">
      <c r="B23" s="28">
        <v>5</v>
      </c>
      <c r="C23" s="29">
        <v>876</v>
      </c>
      <c r="D23" s="28" t="s">
        <v>28</v>
      </c>
      <c r="E23" s="30" t="str">
        <f>VLOOKUP(C23,[1]Sheet4!$C:$D,2,0)</f>
        <v/>
      </c>
      <c r="F23" s="30" t="str">
        <f>VLOOKUP(C23,[1]Sheet4!$C:$E,3,0)</f>
        <v/>
      </c>
      <c r="G23" s="30" t="str">
        <f>VLOOKUP(C23,[1]Sheet4!$C:$F,4,0)</f>
        <v/>
      </c>
      <c r="H23" s="31" t="str">
        <f>VLOOKUP(C23,[1]Sheet4!$C:$G,5,0)</f>
        <v/>
      </c>
    </row>
    <row r="24" spans="2:8" x14ac:dyDescent="0.25">
      <c r="B24" s="28">
        <v>5</v>
      </c>
      <c r="C24" s="29">
        <v>321</v>
      </c>
      <c r="D24" s="28" t="s">
        <v>29</v>
      </c>
      <c r="E24" s="30" t="str">
        <f>VLOOKUP(C24,[1]Sheet4!$C:$D,2,0)</f>
        <v/>
      </c>
      <c r="F24" s="30">
        <f>VLOOKUP(C24,[1]Sheet4!$C:$E,3,0)</f>
        <v>23.72</v>
      </c>
      <c r="G24" s="30" t="str">
        <f>VLOOKUP(C24,[1]Sheet4!$C:$F,4,0)</f>
        <v/>
      </c>
      <c r="H24" s="31" t="str">
        <f>VLOOKUP(C24,[1]Sheet4!$C:$G,5,0)</f>
        <v/>
      </c>
    </row>
    <row r="25" spans="2:8" x14ac:dyDescent="0.25">
      <c r="B25" s="28">
        <v>5</v>
      </c>
      <c r="C25" s="29">
        <v>864</v>
      </c>
      <c r="D25" s="28" t="s">
        <v>30</v>
      </c>
      <c r="E25" s="30" t="str">
        <f>VLOOKUP(C25,[1]Sheet4!$C:$D,2,0)</f>
        <v/>
      </c>
      <c r="F25" s="30" t="str">
        <f>VLOOKUP(C25,[1]Sheet4!$C:$E,3,0)</f>
        <v/>
      </c>
      <c r="G25" s="30">
        <f>VLOOKUP(C25,[1]Sheet4!$C:$F,4,0)</f>
        <v>73.75</v>
      </c>
      <c r="H25" s="31">
        <f>VLOOKUP(C25,[1]Sheet4!$C:$G,5,0)</f>
        <v>73.75</v>
      </c>
    </row>
    <row r="26" spans="2:8" x14ac:dyDescent="0.25">
      <c r="B26" s="28">
        <v>5</v>
      </c>
      <c r="C26" s="29">
        <v>152</v>
      </c>
      <c r="D26" s="28" t="s">
        <v>31</v>
      </c>
      <c r="E26" s="30" t="str">
        <f>VLOOKUP(C26,[1]Sheet4!$C:$D,2,0)</f>
        <v/>
      </c>
      <c r="F26" s="30">
        <f>VLOOKUP(C26,[1]Sheet4!$C:$E,3,0)</f>
        <v>133.98000000000002</v>
      </c>
      <c r="G26" s="30" t="str">
        <f>VLOOKUP(C26,[1]Sheet4!$C:$F,4,0)</f>
        <v/>
      </c>
      <c r="H26" s="31" t="str">
        <f>VLOOKUP(C26,[1]Sheet4!$C:$G,5,0)</f>
        <v/>
      </c>
    </row>
    <row r="27" spans="2:8" x14ac:dyDescent="0.25">
      <c r="B27" s="28">
        <v>5</v>
      </c>
      <c r="C27" s="29">
        <v>567</v>
      </c>
      <c r="D27" s="28" t="s">
        <v>33</v>
      </c>
      <c r="E27" s="30" t="str">
        <f>VLOOKUP(C27,[1]Sheet4!$C:$D,2,0)</f>
        <v/>
      </c>
      <c r="F27" s="30">
        <f>VLOOKUP(C27,[1]Sheet4!$C:$E,3,0)</f>
        <v>1672.3799999999999</v>
      </c>
      <c r="G27" s="30">
        <f>VLOOKUP(C27,[1]Sheet4!$C:$F,4,0)</f>
        <v>120</v>
      </c>
      <c r="H27" s="31">
        <f>VLOOKUP(C27,[1]Sheet4!$C:$G,5,0)</f>
        <v>170</v>
      </c>
    </row>
    <row r="28" spans="2:8" x14ac:dyDescent="0.25">
      <c r="B28" s="28">
        <v>5</v>
      </c>
      <c r="C28" s="29">
        <v>67</v>
      </c>
      <c r="D28" s="28" t="s">
        <v>90</v>
      </c>
      <c r="E28" s="30" t="str">
        <f>VLOOKUP(C28,[1]Sheet4!$C:$D,2,0)</f>
        <v/>
      </c>
      <c r="F28" s="30">
        <f>VLOOKUP(C28,[1]Sheet4!$C:$E,3,0)</f>
        <v>747.36</v>
      </c>
      <c r="G28" s="30" t="str">
        <f>VLOOKUP(C28,[1]Sheet4!$C:$F,4,0)</f>
        <v/>
      </c>
      <c r="H28" s="31" t="str">
        <f>VLOOKUP(C28,[1]Sheet4!$C:$G,5,0)</f>
        <v/>
      </c>
    </row>
    <row r="29" spans="2:8" x14ac:dyDescent="0.25">
      <c r="B29" s="28">
        <v>5</v>
      </c>
      <c r="C29" s="29">
        <v>698</v>
      </c>
      <c r="D29" s="28" t="s">
        <v>36</v>
      </c>
      <c r="E29" s="30">
        <f>VLOOKUP(C29,[1]Sheet4!$C:$D,2,0)</f>
        <v>837.31999999999994</v>
      </c>
      <c r="F29" s="30">
        <f>VLOOKUP(C29,[1]Sheet4!$C:$E,3,0)</f>
        <v>837.31999999999994</v>
      </c>
      <c r="G29" s="30">
        <f>VLOOKUP(C29,[1]Sheet4!$C:$F,4,0)</f>
        <v>38.75</v>
      </c>
      <c r="H29" s="31" t="str">
        <f>VLOOKUP(C29,[1]Sheet4!$C:$G,5,0)</f>
        <v/>
      </c>
    </row>
    <row r="30" spans="2:8" x14ac:dyDescent="0.25">
      <c r="B30" s="28">
        <v>5</v>
      </c>
      <c r="C30" s="28">
        <v>153</v>
      </c>
      <c r="D30" s="28" t="s">
        <v>37</v>
      </c>
      <c r="E30" s="30"/>
      <c r="F30" s="30">
        <f>VLOOKUP(C30,[1]Sheet4!$C:$E,3,0)</f>
        <v>133.98000000000002</v>
      </c>
      <c r="G30" s="30" t="str">
        <f>VLOOKUP(C30,[1]Sheet4!$C:$F,4,0)</f>
        <v/>
      </c>
      <c r="H30" s="31"/>
    </row>
    <row r="31" spans="2:8" x14ac:dyDescent="0.25">
      <c r="B31" s="28">
        <v>5</v>
      </c>
      <c r="C31" s="29">
        <v>662</v>
      </c>
      <c r="D31" s="28" t="s">
        <v>38</v>
      </c>
      <c r="E31" s="30" t="str">
        <f>VLOOKUP(C31,[1]Sheet4!$C:$D,2,0)</f>
        <v/>
      </c>
      <c r="F31" s="30" t="str">
        <f>VLOOKUP(C31,[1]Sheet4!$C:$E,3,0)</f>
        <v/>
      </c>
      <c r="G31" s="30" t="str">
        <f>VLOOKUP(C31,[1]Sheet4!$C:$F,4,0)</f>
        <v/>
      </c>
      <c r="H31" s="31" t="str">
        <f>VLOOKUP(C31,[1]Sheet4!$C:$G,5,0)</f>
        <v/>
      </c>
    </row>
    <row r="32" spans="2:8" x14ac:dyDescent="0.25">
      <c r="B32" s="28">
        <v>5</v>
      </c>
      <c r="C32" s="29">
        <v>574</v>
      </c>
      <c r="D32" s="28" t="s">
        <v>39</v>
      </c>
      <c r="E32" s="30" t="str">
        <f>VLOOKUP(C32,[1]Sheet4!$C:$D,2,0)</f>
        <v/>
      </c>
      <c r="F32" s="30" t="str">
        <f>VLOOKUP(C32,[1]Sheet4!$C:$E,3,0)</f>
        <v/>
      </c>
      <c r="G32" s="30" t="str">
        <f>VLOOKUP(C32,[1]Sheet4!$C:$F,4,0)</f>
        <v/>
      </c>
      <c r="H32" s="31" t="str">
        <f>VLOOKUP(C32,[1]Sheet4!$C:$G,5,0)</f>
        <v/>
      </c>
    </row>
    <row r="33" spans="2:8" x14ac:dyDescent="0.25">
      <c r="B33" s="28">
        <v>5</v>
      </c>
      <c r="C33" s="29">
        <v>576</v>
      </c>
      <c r="D33" s="28" t="s">
        <v>40</v>
      </c>
      <c r="E33" s="30" t="str">
        <f>VLOOKUP(C33,[1]Sheet4!$C:$D,2,0)</f>
        <v/>
      </c>
      <c r="F33" s="30" t="str">
        <f>VLOOKUP(C33,[1]Sheet4!$C:$E,3,0)</f>
        <v/>
      </c>
      <c r="G33" s="30" t="str">
        <f>VLOOKUP(C33,[1]Sheet4!$C:$F,4,0)</f>
        <v/>
      </c>
      <c r="H33" s="31" t="str">
        <f>VLOOKUP(C33,[1]Sheet4!$C:$G,5,0)</f>
        <v/>
      </c>
    </row>
    <row r="34" spans="2:8" x14ac:dyDescent="0.25">
      <c r="B34" s="28">
        <v>5</v>
      </c>
      <c r="C34" s="29">
        <v>1122</v>
      </c>
      <c r="D34" s="28" t="s">
        <v>41</v>
      </c>
      <c r="E34" s="30" t="str">
        <f>VLOOKUP(C34,[1]Sheet4!$C:$D,2,0)</f>
        <v/>
      </c>
      <c r="F34" s="30">
        <f>VLOOKUP(C34,[1]Sheet4!$C:$E,3,0)</f>
        <v>32.9</v>
      </c>
      <c r="G34" s="30" t="str">
        <f>VLOOKUP(C34,[1]Sheet4!$C:$F,4,0)</f>
        <v/>
      </c>
      <c r="H34" s="31" t="str">
        <f>VLOOKUP(C34,[1]Sheet4!$C:$G,5,0)</f>
        <v/>
      </c>
    </row>
    <row r="35" spans="2:8" x14ac:dyDescent="0.25">
      <c r="B35" s="28">
        <v>5</v>
      </c>
      <c r="C35" s="29">
        <v>1143</v>
      </c>
      <c r="D35" s="28" t="s">
        <v>42</v>
      </c>
      <c r="E35" s="30" t="str">
        <f>VLOOKUP(C35,[1]Sheet4!$C:$D,2,0)</f>
        <v/>
      </c>
      <c r="F35" s="30">
        <f>VLOOKUP(C35,[1]Sheet4!$C:$E,3,0)</f>
        <v>408.53</v>
      </c>
      <c r="G35" s="30">
        <f>VLOOKUP(C35,[1]Sheet4!$C:$F,4,0)</f>
        <v>122.5</v>
      </c>
      <c r="H35" s="31">
        <f>VLOOKUP(C35,[1]Sheet4!$C:$G,5,0)</f>
        <v>133.75</v>
      </c>
    </row>
    <row r="36" spans="2:8" x14ac:dyDescent="0.25">
      <c r="B36" s="28">
        <v>5</v>
      </c>
      <c r="C36" s="29">
        <v>154</v>
      </c>
      <c r="D36" s="28" t="s">
        <v>44</v>
      </c>
      <c r="E36" s="30" t="str">
        <f>VLOOKUP(C36,[1]Sheet4!$C:$D,2,0)</f>
        <v/>
      </c>
      <c r="F36" s="30">
        <f>VLOOKUP(C36,[1]Sheet4!$C:$E,3,0)</f>
        <v>4787.8999999999996</v>
      </c>
      <c r="G36" s="30" t="str">
        <f>VLOOKUP(C36,[1]Sheet4!$C:$F,4,0)</f>
        <v/>
      </c>
      <c r="H36" s="31" t="str">
        <f>VLOOKUP(C36,[1]Sheet4!$C:$G,5,0)</f>
        <v/>
      </c>
    </row>
    <row r="37" spans="2:8" x14ac:dyDescent="0.25">
      <c r="B37" s="28">
        <v>5</v>
      </c>
      <c r="C37" s="29">
        <v>1144</v>
      </c>
      <c r="D37" s="28" t="s">
        <v>45</v>
      </c>
      <c r="E37" s="30" t="str">
        <f>VLOOKUP(C37,[1]Sheet4!$C:$D,2,0)</f>
        <v/>
      </c>
      <c r="F37" s="30">
        <f>VLOOKUP(C37,[1]Sheet4!$C:$E,3,0)</f>
        <v>133.98000000000002</v>
      </c>
      <c r="G37" s="30" t="str">
        <f>VLOOKUP(C37,[1]Sheet4!$C:$F,4,0)</f>
        <v/>
      </c>
      <c r="H37" s="31" t="str">
        <f>VLOOKUP(C37,[1]Sheet4!$C:$G,5,0)</f>
        <v/>
      </c>
    </row>
    <row r="38" spans="2:8" x14ac:dyDescent="0.25">
      <c r="B38" s="28">
        <v>5</v>
      </c>
      <c r="C38" s="29">
        <v>568</v>
      </c>
      <c r="D38" s="28" t="s">
        <v>46</v>
      </c>
      <c r="E38" s="30" t="str">
        <f>VLOOKUP(C38,[1]Sheet4!$C:$D,2,0)</f>
        <v/>
      </c>
      <c r="F38" s="30">
        <f>VLOOKUP(C38,[1]Sheet4!$C:$E,3,0)</f>
        <v>164.5</v>
      </c>
      <c r="G38" s="30" t="str">
        <f>VLOOKUP(C38,[1]Sheet4!$C:$F,4,0)</f>
        <v/>
      </c>
      <c r="H38" s="31" t="str">
        <f>VLOOKUP(C38,[1]Sheet4!$C:$G,5,0)</f>
        <v/>
      </c>
    </row>
    <row r="39" spans="2:8" x14ac:dyDescent="0.25">
      <c r="B39" s="28">
        <v>5</v>
      </c>
      <c r="C39" s="29">
        <v>569</v>
      </c>
      <c r="D39" s="28" t="s">
        <v>47</v>
      </c>
      <c r="E39" s="30" t="str">
        <f>VLOOKUP(C39,[1]Sheet4!$C:$D,2,0)</f>
        <v/>
      </c>
      <c r="F39" s="30">
        <f>VLOOKUP(C39,[1]Sheet4!$C:$E,3,0)</f>
        <v>1007.1700000000001</v>
      </c>
      <c r="G39" s="30" t="str">
        <f>VLOOKUP(C39,[1]Sheet4!$C:$F,4,0)</f>
        <v/>
      </c>
      <c r="H39" s="31" t="str">
        <f>VLOOKUP(C39,[1]Sheet4!$C:$G,5,0)</f>
        <v/>
      </c>
    </row>
    <row r="40" spans="2:8" x14ac:dyDescent="0.25">
      <c r="B40" s="28">
        <v>5</v>
      </c>
      <c r="C40" s="29">
        <v>570</v>
      </c>
      <c r="D40" s="28" t="s">
        <v>48</v>
      </c>
      <c r="E40" s="30" t="str">
        <f>VLOOKUP(C40,[1]Sheet4!$C:$D,2,0)</f>
        <v/>
      </c>
      <c r="F40" s="30">
        <f>VLOOKUP(C40,[1]Sheet4!$C:$E,3,0)</f>
        <v>6060.6</v>
      </c>
      <c r="G40" s="30" t="str">
        <f>VLOOKUP(C40,[1]Sheet4!$C:$F,4,0)</f>
        <v/>
      </c>
      <c r="H40" s="31" t="str">
        <f>VLOOKUP(C40,[1]Sheet4!$C:$G,5,0)</f>
        <v/>
      </c>
    </row>
    <row r="41" spans="2:8" x14ac:dyDescent="0.25">
      <c r="B41" s="28">
        <v>5</v>
      </c>
      <c r="C41" s="29">
        <v>577</v>
      </c>
      <c r="D41" s="28" t="s">
        <v>49</v>
      </c>
      <c r="E41" s="30" t="str">
        <f>VLOOKUP(C41,[1]Sheet4!$C:$D,2,0)</f>
        <v/>
      </c>
      <c r="F41" s="30">
        <f>VLOOKUP(C41,[1]Sheet4!$C:$E,3,0)</f>
        <v>1119.94</v>
      </c>
      <c r="G41" s="30">
        <f>VLOOKUP(C41,[1]Sheet4!$C:$F,4,0)</f>
        <v>38.75</v>
      </c>
      <c r="H41" s="31">
        <f>VLOOKUP(C41,[1]Sheet4!$C:$G,5,0)</f>
        <v>55</v>
      </c>
    </row>
    <row r="42" spans="2:8" x14ac:dyDescent="0.25">
      <c r="B42" s="28">
        <v>5</v>
      </c>
      <c r="C42" s="29">
        <v>1216</v>
      </c>
      <c r="D42" s="28" t="s">
        <v>50</v>
      </c>
      <c r="E42" s="30" t="str">
        <f>VLOOKUP(C42,[1]Sheet4!$C:$D,2,0)</f>
        <v/>
      </c>
      <c r="F42" s="30">
        <f>VLOOKUP(C42,[1]Sheet4!$C:$E,3,0)</f>
        <v>82.25</v>
      </c>
      <c r="G42" s="30" t="str">
        <f>VLOOKUP(C42,[1]Sheet4!$C:$F,4,0)</f>
        <v/>
      </c>
      <c r="H42" s="31" t="str">
        <f>VLOOKUP(C42,[1]Sheet4!$C:$G,5,0)</f>
        <v/>
      </c>
    </row>
    <row r="43" spans="2:8" x14ac:dyDescent="0.25">
      <c r="B43" s="28">
        <v>5</v>
      </c>
      <c r="C43" s="38">
        <v>660</v>
      </c>
      <c r="D43" s="38" t="s">
        <v>51</v>
      </c>
      <c r="E43" s="30">
        <f>VLOOKUP(C43,[1]Sheet4!$C:$D,2,0)</f>
        <v>133.98000000000002</v>
      </c>
      <c r="F43" s="30"/>
      <c r="G43" s="30">
        <f>VLOOKUP(C43,[1]Sheet4!$C:$F,4,0)</f>
        <v>13.75</v>
      </c>
      <c r="H43" s="31"/>
    </row>
    <row r="44" spans="2:8" x14ac:dyDescent="0.25">
      <c r="B44" s="28">
        <v>5</v>
      </c>
      <c r="C44" s="29">
        <v>1697</v>
      </c>
      <c r="D44" s="28" t="s">
        <v>56</v>
      </c>
      <c r="E44" s="30" t="str">
        <f>VLOOKUP(C44,[1]Sheet4!$C:$D,2,0)</f>
        <v/>
      </c>
      <c r="F44" s="30" t="str">
        <f>VLOOKUP(C44,[1]Sheet4!$C:$E,3,0)</f>
        <v/>
      </c>
      <c r="G44" s="30" t="str">
        <f>VLOOKUP(C44,[1]Sheet4!$C:$F,4,0)</f>
        <v/>
      </c>
      <c r="H44" s="31" t="str">
        <f>VLOOKUP(C44,[1]Sheet4!$C:$G,5,0)</f>
        <v/>
      </c>
    </row>
    <row r="45" spans="2:8" x14ac:dyDescent="0.25">
      <c r="B45" s="28">
        <v>5</v>
      </c>
      <c r="C45" s="29">
        <v>571</v>
      </c>
      <c r="D45" s="28" t="s">
        <v>52</v>
      </c>
      <c r="E45" s="30" t="str">
        <f>VLOOKUP(C45,[1]Sheet4!$C:$D,2,0)</f>
        <v/>
      </c>
      <c r="F45" s="30">
        <f>VLOOKUP(C45,[1]Sheet4!$C:$E,3,0)</f>
        <v>5281.84</v>
      </c>
      <c r="G45" s="30" t="str">
        <f>VLOOKUP(C45,[1]Sheet4!$C:$F,4,0)</f>
        <v/>
      </c>
      <c r="H45" s="31" t="str">
        <f>VLOOKUP(C45,[1]Sheet4!$C:$G,5,0)</f>
        <v/>
      </c>
    </row>
    <row r="46" spans="2:8" x14ac:dyDescent="0.25">
      <c r="B46" s="28">
        <v>5</v>
      </c>
      <c r="C46" s="29">
        <v>155</v>
      </c>
      <c r="D46" s="28" t="s">
        <v>53</v>
      </c>
      <c r="E46" s="30" t="str">
        <f>VLOOKUP(C46,[1]Sheet4!$C:$D,2,0)</f>
        <v/>
      </c>
      <c r="F46" s="30">
        <f>VLOOKUP(C46,[1]Sheet4!$C:$E,3,0)</f>
        <v>2666.56</v>
      </c>
      <c r="G46" s="30">
        <f>VLOOKUP(C46,[1]Sheet4!$C:$F,4,0)</f>
        <v>492.50000000000006</v>
      </c>
      <c r="H46" s="31" t="str">
        <f>VLOOKUP(C46,[1]Sheet4!$C:$G,5,0)</f>
        <v/>
      </c>
    </row>
    <row r="47" spans="2:8" x14ac:dyDescent="0.25">
      <c r="B47" s="28">
        <v>5</v>
      </c>
      <c r="C47" s="29">
        <v>872</v>
      </c>
      <c r="D47" s="28" t="s">
        <v>54</v>
      </c>
      <c r="E47" s="30" t="str">
        <f>VLOOKUP(C47,[1]Sheet4!$C:$D,2,0)</f>
        <v/>
      </c>
      <c r="F47" s="30" t="str">
        <f>VLOOKUP(C47,[1]Sheet4!$C:$E,3,0)</f>
        <v/>
      </c>
      <c r="G47" s="30" t="str">
        <f>VLOOKUP(C47,[1]Sheet4!$C:$F,4,0)</f>
        <v/>
      </c>
      <c r="H47" s="31" t="str">
        <f>VLOOKUP(C47,[1]Sheet4!$C:$G,5,0)</f>
        <v/>
      </c>
    </row>
    <row r="48" spans="2:8" x14ac:dyDescent="0.25">
      <c r="B48" s="28">
        <v>5</v>
      </c>
      <c r="C48" s="29">
        <v>661</v>
      </c>
      <c r="D48" s="28" t="s">
        <v>55</v>
      </c>
      <c r="E48" s="30">
        <f>VLOOKUP(C48,[1]Sheet4!$C:$D,2,0)</f>
        <v>816.56000000000006</v>
      </c>
      <c r="F48" s="30">
        <f>VLOOKUP(C48,[1]Sheet4!$C:$E,3,0)</f>
        <v>1093.8800000000001</v>
      </c>
      <c r="G48" s="30">
        <f>VLOOKUP(C48,[1]Sheet4!$C:$F,4,0)</f>
        <v>195</v>
      </c>
      <c r="H48" s="31">
        <f>VLOOKUP(C48,[1]Sheet4!$C:$G,5,0)</f>
        <v>111.25000000000001</v>
      </c>
    </row>
    <row r="49" spans="2:8" x14ac:dyDescent="0.25">
      <c r="B49" s="28">
        <v>5</v>
      </c>
      <c r="C49" s="29">
        <v>572</v>
      </c>
      <c r="D49" s="28" t="s">
        <v>57</v>
      </c>
      <c r="E49" s="30" t="str">
        <f>VLOOKUP(C49,[1]Sheet4!$C:$D,2,0)</f>
        <v/>
      </c>
      <c r="F49" s="30" t="str">
        <f>VLOOKUP(C49,[1]Sheet4!$C:$E,3,0)</f>
        <v/>
      </c>
      <c r="G49" s="30" t="str">
        <f>VLOOKUP(C49,[1]Sheet4!$C:$F,4,0)</f>
        <v/>
      </c>
      <c r="H49" s="31" t="str">
        <f>VLOOKUP(C49,[1]Sheet4!$C:$G,5,0)</f>
        <v/>
      </c>
    </row>
    <row r="50" spans="2:8" x14ac:dyDescent="0.25">
      <c r="B50" s="28">
        <v>5</v>
      </c>
      <c r="C50" s="29">
        <v>318</v>
      </c>
      <c r="D50" s="28" t="s">
        <v>58</v>
      </c>
      <c r="E50" s="30" t="str">
        <f>VLOOKUP(C50,[1]Sheet4!$C:$D,2,0)</f>
        <v/>
      </c>
      <c r="F50" s="30" t="str">
        <f>VLOOKUP(C50,[1]Sheet4!$C:$E,3,0)</f>
        <v/>
      </c>
      <c r="G50" s="30" t="str">
        <f>VLOOKUP(C50,[1]Sheet4!$C:$F,4,0)</f>
        <v/>
      </c>
      <c r="H50" s="31" t="str">
        <f>VLOOKUP(C50,[1]Sheet4!$C:$G,5,0)</f>
        <v/>
      </c>
    </row>
    <row r="51" spans="2:8" x14ac:dyDescent="0.25">
      <c r="B51" s="28">
        <v>5</v>
      </c>
      <c r="C51" s="29">
        <v>1145</v>
      </c>
      <c r="D51" s="28" t="s">
        <v>59</v>
      </c>
      <c r="E51" s="30" t="str">
        <f>VLOOKUP(C51,[1]Sheet4!$C:$D,2,0)</f>
        <v/>
      </c>
      <c r="F51" s="30">
        <f>VLOOKUP(C51,[1]Sheet4!$C:$E,3,0)</f>
        <v>1187.26</v>
      </c>
      <c r="G51" s="30">
        <f>VLOOKUP(C51,[1]Sheet4!$C:$F,4,0)</f>
        <v>40</v>
      </c>
      <c r="H51" s="31">
        <f>VLOOKUP(C51,[1]Sheet4!$C:$G,5,0)</f>
        <v>40</v>
      </c>
    </row>
    <row r="52" spans="2:8" x14ac:dyDescent="0.25">
      <c r="B52" s="28">
        <v>5</v>
      </c>
      <c r="C52" s="29">
        <v>699</v>
      </c>
      <c r="D52" s="28" t="s">
        <v>60</v>
      </c>
      <c r="E52" s="30" t="str">
        <f>VLOOKUP(C52,[1]Sheet4!$C:$D,2,0)</f>
        <v/>
      </c>
      <c r="F52" s="30" t="str">
        <f>VLOOKUP(C52,[1]Sheet4!$C:$E,3,0)</f>
        <v/>
      </c>
      <c r="G52" s="30">
        <f>VLOOKUP(C52,[1]Sheet4!$C:$F,4,0)</f>
        <v>1.25</v>
      </c>
      <c r="H52" s="31">
        <f>VLOOKUP(C52,[1]Sheet4!$C:$G,5,0)</f>
        <v>1.25</v>
      </c>
    </row>
    <row r="53" spans="2:8" x14ac:dyDescent="0.25">
      <c r="B53" s="28">
        <v>5</v>
      </c>
      <c r="C53" s="29">
        <v>1000</v>
      </c>
      <c r="D53" s="28" t="s">
        <v>61</v>
      </c>
      <c r="E53" s="30" t="str">
        <f>VLOOKUP(C53,[1]Sheet4!$C:$D,2,0)</f>
        <v/>
      </c>
      <c r="F53" s="30">
        <f>VLOOKUP(C53,[1]Sheet4!$C:$E,3,0)</f>
        <v>49.35</v>
      </c>
      <c r="G53" s="30" t="str">
        <f>VLOOKUP(C53,[1]Sheet4!$C:$F,4,0)</f>
        <v/>
      </c>
      <c r="H53" s="31" t="str">
        <f>VLOOKUP(C53,[1]Sheet4!$C:$G,5,0)</f>
        <v/>
      </c>
    </row>
    <row r="54" spans="2:8" x14ac:dyDescent="0.25">
      <c r="B54" s="28">
        <v>5</v>
      </c>
      <c r="C54" s="29">
        <v>700</v>
      </c>
      <c r="D54" s="28" t="s">
        <v>63</v>
      </c>
      <c r="E54" s="30">
        <f>VLOOKUP(C54,[1]Sheet4!$C:$D,2,0)</f>
        <v>615.88</v>
      </c>
      <c r="F54" s="30" t="str">
        <f>VLOOKUP(C54,[1]Sheet4!$C:$E,3,0)</f>
        <v/>
      </c>
      <c r="G54" s="30">
        <f>VLOOKUP(C54,[1]Sheet4!$C:$F,4,0)</f>
        <v>223.75</v>
      </c>
      <c r="H54" s="31" t="str">
        <f>VLOOKUP(C54,[1]Sheet4!$C:$G,5,0)</f>
        <v/>
      </c>
    </row>
    <row r="55" spans="2:8" x14ac:dyDescent="0.25">
      <c r="B55" s="28">
        <v>5</v>
      </c>
      <c r="C55" s="29">
        <v>873</v>
      </c>
      <c r="D55" s="28" t="s">
        <v>64</v>
      </c>
      <c r="E55" s="30" t="str">
        <f>VLOOKUP(C55,[1]Sheet4!$C:$D,2,0)</f>
        <v/>
      </c>
      <c r="F55" s="30">
        <f>VLOOKUP(C55,[1]Sheet4!$C:$E,3,0)</f>
        <v>373.32</v>
      </c>
      <c r="G55" s="30" t="str">
        <f>VLOOKUP(C55,[1]Sheet4!$C:$F,4,0)</f>
        <v/>
      </c>
      <c r="H55" s="31" t="str">
        <f>VLOOKUP(C55,[1]Sheet4!$C:$G,5,0)</f>
        <v/>
      </c>
    </row>
    <row r="56" spans="2:8" x14ac:dyDescent="0.25">
      <c r="B56" s="28">
        <v>5</v>
      </c>
      <c r="C56" s="29">
        <v>1002</v>
      </c>
      <c r="D56" s="28" t="s">
        <v>65</v>
      </c>
      <c r="E56" s="30" t="str">
        <f>VLOOKUP(C56,[1]Sheet4!$C:$D,2,0)</f>
        <v/>
      </c>
      <c r="F56" s="30" t="str">
        <f>VLOOKUP(C56,[1]Sheet4!$C:$E,3,0)</f>
        <v/>
      </c>
      <c r="G56" s="30">
        <f>VLOOKUP(C56,[1]Sheet4!$C:$F,4,0)</f>
        <v>226.25000000000003</v>
      </c>
      <c r="H56" s="31">
        <f>VLOOKUP(C56,[1]Sheet4!$C:$G,5,0)</f>
        <v>226.25000000000003</v>
      </c>
    </row>
    <row r="57" spans="2:8" x14ac:dyDescent="0.25">
      <c r="B57" s="28">
        <v>5</v>
      </c>
      <c r="C57" s="29">
        <v>157</v>
      </c>
      <c r="D57" s="28" t="s">
        <v>66</v>
      </c>
      <c r="E57" s="30" t="str">
        <f>VLOOKUP(C57,[1]Sheet4!$C:$D,2,0)</f>
        <v/>
      </c>
      <c r="F57" s="30">
        <f>VLOOKUP(C57,[1]Sheet4!$C:$E,3,0)</f>
        <v>3163.2200000000003</v>
      </c>
      <c r="G57" s="30">
        <f>VLOOKUP(C57,[1]Sheet4!$C:$F,4,0)</f>
        <v>148.75</v>
      </c>
      <c r="H57" s="31">
        <f>VLOOKUP(C57,[1]Sheet4!$C:$G,5,0)</f>
        <v>148.75</v>
      </c>
    </row>
    <row r="58" spans="2:8" x14ac:dyDescent="0.25">
      <c r="B58" s="28">
        <v>5</v>
      </c>
      <c r="C58" s="28">
        <v>320</v>
      </c>
      <c r="D58" s="28" t="s">
        <v>67</v>
      </c>
      <c r="E58" s="30">
        <f>VLOOKUP(C58,[1]Sheet4!$C:$D,2,0)</f>
        <v>164.5</v>
      </c>
      <c r="F58" s="30"/>
      <c r="G58" s="30">
        <f>VLOOKUP(C58,[1]Sheet4!$C:$F,4,0)</f>
        <v>12.5</v>
      </c>
      <c r="H58" s="31"/>
    </row>
    <row r="59" spans="2:8" x14ac:dyDescent="0.25">
      <c r="B59" s="28">
        <v>5</v>
      </c>
      <c r="C59" s="29">
        <v>1001</v>
      </c>
      <c r="D59" s="28" t="s">
        <v>68</v>
      </c>
      <c r="E59" s="30" t="str">
        <f>VLOOKUP(C59,[1]Sheet4!$C:$D,2,0)</f>
        <v/>
      </c>
      <c r="F59" s="30">
        <f>VLOOKUP(C59,[1]Sheet4!$C:$E,3,0)</f>
        <v>146.16</v>
      </c>
      <c r="G59" s="30">
        <f>VLOOKUP(C59,[1]Sheet4!$C:$F,4,0)</f>
        <v>12.5</v>
      </c>
      <c r="H59" s="31">
        <f>VLOOKUP(C59,[1]Sheet4!$C:$G,5,0)</f>
        <v>12.5</v>
      </c>
    </row>
    <row r="60" spans="2:8" x14ac:dyDescent="0.25">
      <c r="B60" s="28">
        <v>5</v>
      </c>
      <c r="C60" s="29">
        <v>701</v>
      </c>
      <c r="D60" s="28" t="s">
        <v>70</v>
      </c>
      <c r="E60" s="30">
        <f>VLOOKUP(C60,[1]Sheet4!$C:$D,2,0)</f>
        <v>115.14999999999999</v>
      </c>
      <c r="F60" s="30">
        <f>VLOOKUP(C60,[1]Sheet4!$C:$E,3,0)</f>
        <v>182.88</v>
      </c>
      <c r="G60" s="30">
        <f>VLOOKUP(C60,[1]Sheet4!$C:$F,4,0)</f>
        <v>18.75</v>
      </c>
      <c r="H60" s="31" t="str">
        <f>VLOOKUP(C60,[1]Sheet4!$C:$G,5,0)</f>
        <v/>
      </c>
    </row>
    <row r="61" spans="2:8" x14ac:dyDescent="0.25">
      <c r="B61" s="28">
        <v>5</v>
      </c>
      <c r="C61" s="29">
        <v>158</v>
      </c>
      <c r="D61" s="28" t="s">
        <v>71</v>
      </c>
      <c r="E61" s="30" t="str">
        <f>VLOOKUP(C61,[1]Sheet4!$C:$D,2,0)</f>
        <v/>
      </c>
      <c r="F61" s="30" t="str">
        <f>VLOOKUP(C61,[1]Sheet4!$C:$E,3,0)</f>
        <v/>
      </c>
      <c r="G61" s="30" t="str">
        <f>VLOOKUP(C61,[1]Sheet4!$C:$F,4,0)</f>
        <v/>
      </c>
      <c r="H61" s="31" t="str">
        <f>VLOOKUP(C61,[1]Sheet4!$C:$G,5,0)</f>
        <v/>
      </c>
    </row>
    <row r="62" spans="2:8" x14ac:dyDescent="0.25">
      <c r="B62" s="28">
        <v>5</v>
      </c>
      <c r="C62" s="29">
        <v>159</v>
      </c>
      <c r="D62" s="28" t="s">
        <v>72</v>
      </c>
      <c r="E62" s="30" t="str">
        <f>VLOOKUP(C62,[1]Sheet4!$C:$D,2,0)</f>
        <v/>
      </c>
      <c r="F62" s="30">
        <f>VLOOKUP(C62,[1]Sheet4!$C:$E,3,0)</f>
        <v>1020.5100000000001</v>
      </c>
      <c r="G62" s="30" t="str">
        <f>VLOOKUP(C62,[1]Sheet4!$C:$F,4,0)</f>
        <v/>
      </c>
      <c r="H62" s="31" t="str">
        <f>VLOOKUP(C62,[1]Sheet4!$C:$G,5,0)</f>
        <v/>
      </c>
    </row>
    <row r="63" spans="2:8" x14ac:dyDescent="0.25">
      <c r="B63" s="28">
        <v>5</v>
      </c>
      <c r="C63" s="29">
        <v>573</v>
      </c>
      <c r="D63" s="28" t="s">
        <v>73</v>
      </c>
      <c r="E63" s="30" t="str">
        <f>VLOOKUP(C63,[1]Sheet4!$C:$D,2,0)</f>
        <v/>
      </c>
      <c r="F63" s="30" t="str">
        <f>VLOOKUP(C63,[1]Sheet4!$C:$E,3,0)</f>
        <v/>
      </c>
      <c r="G63" s="30">
        <f>VLOOKUP(C63,[1]Sheet4!$C:$F,4,0)</f>
        <v>211.25</v>
      </c>
      <c r="H63" s="31">
        <f>VLOOKUP(C63,[1]Sheet4!$C:$G,5,0)</f>
        <v>211.25</v>
      </c>
    </row>
    <row r="64" spans="2:8" x14ac:dyDescent="0.25">
      <c r="B64" s="28">
        <v>5</v>
      </c>
      <c r="C64" s="29">
        <v>560</v>
      </c>
      <c r="D64" s="28" t="s">
        <v>74</v>
      </c>
      <c r="E64" s="30" t="str">
        <f>VLOOKUP(C64,[1]Sheet4!$C:$D,2,0)</f>
        <v/>
      </c>
      <c r="F64" s="30">
        <f>VLOOKUP(C64,[1]Sheet4!$C:$E,3,0)</f>
        <v>1771.52</v>
      </c>
      <c r="G64" s="30">
        <f>VLOOKUP(C64,[1]Sheet4!$C:$F,4,0)</f>
        <v>142.5</v>
      </c>
      <c r="H64" s="31">
        <f>VLOOKUP(C64,[1]Sheet4!$C:$G,5,0)</f>
        <v>142.5</v>
      </c>
    </row>
    <row r="65" spans="2:8" x14ac:dyDescent="0.25">
      <c r="B65" s="28">
        <v>5</v>
      </c>
      <c r="C65" s="29">
        <v>73</v>
      </c>
      <c r="D65" s="28" t="s">
        <v>89</v>
      </c>
      <c r="E65" s="30">
        <f>VLOOKUP(C65,[1]Sheet4!$C:$D,2,0)</f>
        <v>4707.87</v>
      </c>
      <c r="F65" s="30">
        <f>VLOOKUP(C65,[1]Sheet4!$C:$E,3,0)</f>
        <v>3071.6700000000005</v>
      </c>
      <c r="G65" s="30">
        <f>VLOOKUP(C65,[1]Sheet4!$C:$F,4,0)</f>
        <v>5052.5</v>
      </c>
      <c r="H65" s="31">
        <f>VLOOKUP(C65,[1]Sheet4!$C:$G,5,0)</f>
        <v>4310</v>
      </c>
    </row>
    <row r="66" spans="2:8" x14ac:dyDescent="0.25">
      <c r="B66" s="28">
        <v>5</v>
      </c>
      <c r="C66" s="29">
        <v>160</v>
      </c>
      <c r="D66" s="28" t="s">
        <v>75</v>
      </c>
      <c r="E66" s="30" t="str">
        <f>VLOOKUP(C66,[1]Sheet4!$C:$D,2,0)</f>
        <v/>
      </c>
      <c r="F66" s="30">
        <f>VLOOKUP(C66,[1]Sheet4!$C:$E,3,0)</f>
        <v>601.57000000000005</v>
      </c>
      <c r="G66" s="30">
        <f>VLOOKUP(C66,[1]Sheet4!$C:$F,4,0)</f>
        <v>237.49999999999997</v>
      </c>
      <c r="H66" s="31">
        <f>VLOOKUP(C66,[1]Sheet4!$C:$G,5,0)</f>
        <v>237.49999999999997</v>
      </c>
    </row>
    <row r="67" spans="2:8" x14ac:dyDescent="0.25">
      <c r="B67" s="28">
        <v>5</v>
      </c>
      <c r="C67" s="29">
        <v>1368</v>
      </c>
      <c r="D67" s="28" t="s">
        <v>88</v>
      </c>
      <c r="E67" s="30" t="str">
        <f>VLOOKUP(C67,[1]Sheet4!$C:$D,2,0)</f>
        <v/>
      </c>
      <c r="F67" s="30">
        <f>VLOOKUP(C67,[1]Sheet4!$C:$E,3,0)</f>
        <v>2326.69</v>
      </c>
      <c r="G67" s="30">
        <f>VLOOKUP(C67,[1]Sheet4!$C:$F,4,0)</f>
        <v>106.25</v>
      </c>
      <c r="H67" s="31">
        <f>VLOOKUP(C67,[1]Sheet4!$C:$G,5,0)</f>
        <v>626.25</v>
      </c>
    </row>
    <row r="68" spans="2:8" x14ac:dyDescent="0.25">
      <c r="B68" s="28">
        <v>5</v>
      </c>
      <c r="C68" s="29">
        <v>1233</v>
      </c>
      <c r="D68" s="28" t="s">
        <v>76</v>
      </c>
      <c r="E68" s="30" t="str">
        <f>VLOOKUP(C68,[1]Sheet4!$C:$D,2,0)</f>
        <v/>
      </c>
      <c r="F68" s="30">
        <f>VLOOKUP(C68,[1]Sheet4!$C:$E,3,0)</f>
        <v>16.45</v>
      </c>
      <c r="G68" s="30" t="str">
        <f>VLOOKUP(C68,[1]Sheet4!$C:$F,4,0)</f>
        <v/>
      </c>
      <c r="H68" s="31" t="str">
        <f>VLOOKUP(C68,[1]Sheet4!$C:$G,5,0)</f>
        <v/>
      </c>
    </row>
    <row r="69" spans="2:8" x14ac:dyDescent="0.25">
      <c r="B69" s="28">
        <v>5</v>
      </c>
      <c r="C69" s="29">
        <v>3870</v>
      </c>
      <c r="D69" s="28" t="s">
        <v>77</v>
      </c>
      <c r="E69" s="30">
        <f>VLOOKUP(C69,[1]Sheet4!$C:$D,2,0)</f>
        <v>164.5</v>
      </c>
      <c r="F69" s="30" t="str">
        <f>VLOOKUP(C69,[1]Sheet4!$C:$E,3,0)</f>
        <v/>
      </c>
      <c r="G69" s="30" t="str">
        <f>VLOOKUP(C69,[1]Sheet4!$C:$F,4,0)</f>
        <v/>
      </c>
      <c r="H69" s="31" t="str">
        <f>VLOOKUP(C69,[1]Sheet4!$C:$G,5,0)</f>
        <v/>
      </c>
    </row>
    <row r="70" spans="2:8" x14ac:dyDescent="0.25">
      <c r="B70" s="28">
        <v>5</v>
      </c>
      <c r="C70" s="29">
        <v>3862</v>
      </c>
      <c r="D70" s="28" t="s">
        <v>78</v>
      </c>
      <c r="E70" s="30" t="str">
        <f>VLOOKUP(C70,[1]Sheet4!$C:$D,2,0)</f>
        <v/>
      </c>
      <c r="F70" s="30" t="str">
        <f>VLOOKUP(C70,[1]Sheet4!$C:$E,3,0)</f>
        <v/>
      </c>
      <c r="G70" s="30" t="str">
        <f>VLOOKUP(C70,[1]Sheet4!$C:$F,4,0)</f>
        <v/>
      </c>
      <c r="H70" s="31" t="str">
        <f>VLOOKUP(C70,[1]Sheet4!$C:$G,5,0)</f>
        <v/>
      </c>
    </row>
    <row r="71" spans="2:8" x14ac:dyDescent="0.25">
      <c r="B71" s="28">
        <v>5</v>
      </c>
      <c r="C71" s="29">
        <v>874</v>
      </c>
      <c r="D71" s="28" t="s">
        <v>80</v>
      </c>
      <c r="E71" s="30" t="str">
        <f>VLOOKUP(C71,[1]Sheet4!$C:$D,2,0)</f>
        <v/>
      </c>
      <c r="F71" s="30" t="str">
        <f>VLOOKUP(C71,[1]Sheet4!$C:$E,3,0)</f>
        <v/>
      </c>
      <c r="G71" s="30">
        <f>VLOOKUP(C71,[1]Sheet4!$C:$F,4,0)</f>
        <v>3.75</v>
      </c>
      <c r="H71" s="31" t="str">
        <f>VLOOKUP(C71,[1]Sheet4!$C:$G,5,0)</f>
        <v/>
      </c>
    </row>
    <row r="72" spans="2:8" x14ac:dyDescent="0.25">
      <c r="B72" s="28">
        <v>5</v>
      </c>
      <c r="C72" s="29">
        <v>1123</v>
      </c>
      <c r="D72" s="28" t="s">
        <v>81</v>
      </c>
      <c r="E72" s="30" t="str">
        <f>VLOOKUP(C72,[1]Sheet4!$C:$D,2,0)</f>
        <v/>
      </c>
      <c r="F72" s="30" t="str">
        <f>VLOOKUP(C72,[1]Sheet4!$C:$E,3,0)</f>
        <v/>
      </c>
      <c r="G72" s="30" t="str">
        <f>VLOOKUP(C72,[1]Sheet4!$C:$F,4,0)</f>
        <v/>
      </c>
      <c r="H72" s="31" t="str">
        <f>VLOOKUP(C72,[1]Sheet4!$C:$G,5,0)</f>
        <v/>
      </c>
    </row>
    <row r="73" spans="2:8" x14ac:dyDescent="0.25">
      <c r="B73" s="28">
        <v>5</v>
      </c>
      <c r="C73" s="28">
        <v>578</v>
      </c>
      <c r="D73" s="28" t="s">
        <v>82</v>
      </c>
      <c r="E73" s="30" t="str">
        <f>VLOOKUP(C73,[1]Sheet4!$C:$D,2,0)</f>
        <v/>
      </c>
      <c r="F73" s="30" t="str">
        <f>VLOOKUP(C73,[1]Sheet4!$C:$E,3,0)</f>
        <v/>
      </c>
      <c r="G73" s="30" t="str">
        <f>VLOOKUP(C73,[1]Sheet4!$C:$F,4,0)</f>
        <v/>
      </c>
      <c r="H73" s="31">
        <f>VLOOKUP(C73,[1]Sheet4!$C:$G,5,0)</f>
        <v>67.5</v>
      </c>
    </row>
    <row r="74" spans="2:8" x14ac:dyDescent="0.25">
      <c r="B74" s="28">
        <v>5</v>
      </c>
      <c r="C74" s="29">
        <v>563</v>
      </c>
      <c r="D74" s="28" t="s">
        <v>83</v>
      </c>
      <c r="E74" s="30" t="str">
        <f>VLOOKUP(C74,[1]Sheet4!$C:$D,2,0)</f>
        <v/>
      </c>
      <c r="F74" s="30">
        <f>VLOOKUP(C74,[1]Sheet4!$C:$E,3,0)</f>
        <v>402.59999999999997</v>
      </c>
      <c r="G74" s="30" t="str">
        <f>VLOOKUP(C74,[1]Sheet4!$C:$F,4,0)</f>
        <v/>
      </c>
      <c r="H74" s="31" t="str">
        <f>VLOOKUP(C74,[1]Sheet4!$C:$G,5,0)</f>
        <v/>
      </c>
    </row>
    <row r="75" spans="2:8" x14ac:dyDescent="0.25">
      <c r="B75" s="28">
        <v>5</v>
      </c>
      <c r="C75" s="29">
        <v>1124</v>
      </c>
      <c r="D75" s="28" t="s">
        <v>84</v>
      </c>
      <c r="E75" s="30">
        <f>VLOOKUP(C75,[1]Sheet4!$C:$D,2,0)</f>
        <v>795.8</v>
      </c>
      <c r="F75" s="30">
        <f>VLOOKUP(C75,[1]Sheet4!$C:$E,3,0)</f>
        <v>795.8</v>
      </c>
      <c r="G75" s="30">
        <f>VLOOKUP(C75,[1]Sheet4!$C:$F,4,0)</f>
        <v>251.25</v>
      </c>
      <c r="H75" s="31">
        <f>VLOOKUP(C75,[1]Sheet4!$C:$G,5,0)</f>
        <v>107.5</v>
      </c>
    </row>
    <row r="76" spans="2:8" x14ac:dyDescent="0.25">
      <c r="B76" s="28">
        <v>5</v>
      </c>
      <c r="C76" s="29">
        <v>575</v>
      </c>
      <c r="D76" s="28" t="s">
        <v>85</v>
      </c>
      <c r="E76" s="30" t="str">
        <f>VLOOKUP(C76,[1]Sheet4!$C:$D,2,0)</f>
        <v/>
      </c>
      <c r="F76" s="30" t="str">
        <f>VLOOKUP(C76,[1]Sheet4!$C:$E,3,0)</f>
        <v/>
      </c>
      <c r="G76" s="30" t="str">
        <f>VLOOKUP(C76,[1]Sheet4!$C:$F,4,0)</f>
        <v/>
      </c>
      <c r="H76" s="31" t="str">
        <f>VLOOKUP(C76,[1]Sheet4!$C:$G,5,0)</f>
        <v/>
      </c>
    </row>
    <row r="77" spans="2:8" x14ac:dyDescent="0.25">
      <c r="B77" s="28">
        <v>5</v>
      </c>
      <c r="C77" s="29">
        <v>877</v>
      </c>
      <c r="D77" s="28" t="s">
        <v>86</v>
      </c>
      <c r="E77" s="30" t="str">
        <f>VLOOKUP(C77,[1]Sheet4!$C:$D,2,0)</f>
        <v/>
      </c>
      <c r="F77" s="30">
        <f>VLOOKUP(C77,[1]Sheet4!$C:$E,3,0)</f>
        <v>259.41999999999996</v>
      </c>
      <c r="G77" s="30" t="str">
        <f>VLOOKUP(C77,[1]Sheet4!$C:$F,4,0)</f>
        <v/>
      </c>
      <c r="H77" s="31" t="str">
        <f>VLOOKUP(C77,[1]Sheet4!$C:$G,5,0)</f>
        <v/>
      </c>
    </row>
    <row r="79" spans="2:8" x14ac:dyDescent="0.25">
      <c r="D79" s="32" t="s">
        <v>13</v>
      </c>
      <c r="E79" s="33">
        <f>SUM(E10:E77)</f>
        <v>13197.379999999997</v>
      </c>
      <c r="F79" s="33">
        <f t="shared" ref="F79:H79" si="0">SUM(F10:F77)</f>
        <v>59059.219999999994</v>
      </c>
      <c r="G79" s="33">
        <f t="shared" si="0"/>
        <v>10408.75</v>
      </c>
      <c r="H79" s="33">
        <f t="shared" si="0"/>
        <v>8447.5</v>
      </c>
    </row>
    <row r="81" spans="4:8" x14ac:dyDescent="0.25">
      <c r="E81" s="35"/>
      <c r="F81" s="35"/>
      <c r="G81" s="35"/>
      <c r="H81" s="35"/>
    </row>
    <row r="82" spans="4:8" x14ac:dyDescent="0.25">
      <c r="E82" s="35"/>
      <c r="F82" s="35"/>
      <c r="G82" s="35"/>
      <c r="H82" s="35"/>
    </row>
    <row r="83" spans="4:8" x14ac:dyDescent="0.25">
      <c r="E83" s="35"/>
      <c r="F83" s="35"/>
      <c r="G83" s="35"/>
      <c r="H83" s="35"/>
    </row>
    <row r="84" spans="4:8" x14ac:dyDescent="0.25">
      <c r="D84" s="36"/>
      <c r="E84" s="37"/>
      <c r="F84" s="37"/>
      <c r="G84" s="37"/>
      <c r="H84" s="37"/>
    </row>
    <row r="86" spans="4:8" x14ac:dyDescent="0.25">
      <c r="E86" s="35"/>
    </row>
    <row r="87" spans="4:8" x14ac:dyDescent="0.25">
      <c r="E87" s="35"/>
    </row>
    <row r="88" spans="4:8" x14ac:dyDescent="0.25">
      <c r="E88" s="35"/>
    </row>
    <row r="89" spans="4:8" x14ac:dyDescent="0.25">
      <c r="E89" s="35"/>
    </row>
    <row r="90" spans="4:8" x14ac:dyDescent="0.25">
      <c r="E90" s="35"/>
    </row>
    <row r="91" spans="4:8" x14ac:dyDescent="0.25">
      <c r="E91" s="35"/>
    </row>
    <row r="92" spans="4:8" x14ac:dyDescent="0.25">
      <c r="E92" s="35"/>
    </row>
  </sheetData>
  <autoFilter ref="B9:H77" xr:uid="{17A99810-620B-4648-A665-DAA580F61ECE}">
    <sortState xmlns:xlrd2="http://schemas.microsoft.com/office/spreadsheetml/2017/richdata2" ref="B10:H77">
      <sortCondition ref="D9"/>
    </sortState>
  </autoFilter>
  <mergeCells count="1">
    <mergeCell ref="B6:E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7405C-B9AD-4418-BF92-C94CEE6FE1E7}">
  <dimension ref="B1:H92"/>
  <sheetViews>
    <sheetView topLeftCell="A59" workbookViewId="0">
      <selection activeCell="B6" sqref="B6:E7"/>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105</v>
      </c>
    </row>
    <row r="4" spans="2:8" ht="15.75" thickBot="1" x14ac:dyDescent="0.3">
      <c r="B4" s="21" t="s">
        <v>4</v>
      </c>
      <c r="C4" s="22" t="s">
        <v>108</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t="str">
        <f>VLOOKUP(C10,[2]Export!$B:$D,3,0)</f>
        <v/>
      </c>
      <c r="F10" s="30" t="str">
        <f>VLOOKUP(C10,[2]Export!$B:$E,4,0)</f>
        <v/>
      </c>
      <c r="G10" s="30" t="str">
        <f>VLOOKUP(C10,[2]Export!$B:$F,5,0)</f>
        <v/>
      </c>
      <c r="H10" s="31" t="str">
        <f>VLOOKUP(C10,[2]Export!$B:$H,6,0)</f>
        <v/>
      </c>
    </row>
    <row r="11" spans="2:8" x14ac:dyDescent="0.25">
      <c r="B11" s="28">
        <v>5</v>
      </c>
      <c r="C11" s="29">
        <v>658</v>
      </c>
      <c r="D11" s="28" t="s">
        <v>15</v>
      </c>
      <c r="E11" s="30" t="str">
        <f>VLOOKUP(C11,[2]Export!$B:$D,3,0)</f>
        <v/>
      </c>
      <c r="F11" s="30" t="str">
        <f>VLOOKUP(C11,[2]Export!$B:$E,4,0)</f>
        <v/>
      </c>
      <c r="G11" s="30" t="str">
        <f>VLOOKUP(C11,[2]Export!$B:$F,5,0)</f>
        <v/>
      </c>
      <c r="H11" s="31">
        <f>VLOOKUP(C11,[2]Export!$B:$H,6,0)</f>
        <v>613.75</v>
      </c>
    </row>
    <row r="12" spans="2:8" x14ac:dyDescent="0.25">
      <c r="B12" s="28">
        <v>5</v>
      </c>
      <c r="C12" s="29">
        <v>875</v>
      </c>
      <c r="D12" s="28" t="s">
        <v>16</v>
      </c>
      <c r="E12" s="30" t="str">
        <f>VLOOKUP(C12,[2]Export!$B:$D,3,0)</f>
        <v/>
      </c>
      <c r="F12" s="30" t="str">
        <f>VLOOKUP(C12,[2]Export!$B:$E,4,0)</f>
        <v/>
      </c>
      <c r="G12" s="30" t="str">
        <f>VLOOKUP(C12,[2]Export!$B:$F,5,0)</f>
        <v/>
      </c>
      <c r="H12" s="31" t="str">
        <f>VLOOKUP(C12,[2]Export!$B:$H,6,0)</f>
        <v/>
      </c>
    </row>
    <row r="13" spans="2:8" x14ac:dyDescent="0.25">
      <c r="B13" s="28">
        <v>5</v>
      </c>
      <c r="C13" s="29">
        <v>659</v>
      </c>
      <c r="D13" s="28" t="s">
        <v>17</v>
      </c>
      <c r="E13" s="30" t="str">
        <f>VLOOKUP(C13,[2]Export!$B:$D,3,0)</f>
        <v/>
      </c>
      <c r="F13" s="30" t="str">
        <f>VLOOKUP(C13,[2]Export!$B:$E,4,0)</f>
        <v/>
      </c>
      <c r="G13" s="30" t="str">
        <f>VLOOKUP(C13,[2]Export!$B:$F,5,0)</f>
        <v/>
      </c>
      <c r="H13" s="31" t="str">
        <f>VLOOKUP(C13,[2]Export!$B:$H,6,0)</f>
        <v/>
      </c>
    </row>
    <row r="14" spans="2:8" x14ac:dyDescent="0.25">
      <c r="B14" s="28">
        <v>5</v>
      </c>
      <c r="C14" s="29">
        <v>319</v>
      </c>
      <c r="D14" s="28" t="s">
        <v>18</v>
      </c>
      <c r="E14" s="30" t="str">
        <f>VLOOKUP(C14,[2]Export!$B:$D,3,0)</f>
        <v/>
      </c>
      <c r="F14" s="30">
        <f>VLOOKUP(C14,[2]Export!$B:$E,4,0)</f>
        <v>195</v>
      </c>
      <c r="G14" s="30" t="str">
        <f>VLOOKUP(C14,[2]Export!$B:$F,5,0)</f>
        <v/>
      </c>
      <c r="H14" s="31" t="str">
        <f>VLOOKUP(C14,[2]Export!$B:$H,6,0)</f>
        <v/>
      </c>
    </row>
    <row r="15" spans="2:8" x14ac:dyDescent="0.25">
      <c r="B15" s="28">
        <v>5</v>
      </c>
      <c r="C15" s="29">
        <v>129</v>
      </c>
      <c r="D15" s="28" t="s">
        <v>20</v>
      </c>
      <c r="E15" s="30" t="str">
        <f>VLOOKUP(C15,[2]Export!$B:$D,3,0)</f>
        <v/>
      </c>
      <c r="F15" s="30" t="str">
        <f>VLOOKUP(C15,[2]Export!$B:$E,4,0)</f>
        <v/>
      </c>
      <c r="G15" s="30" t="str">
        <f>VLOOKUP(C15,[2]Export!$B:$F,5,0)</f>
        <v/>
      </c>
      <c r="H15" s="31">
        <f>VLOOKUP(C15,[2]Export!$B:$H,6,0)</f>
        <v>37.5</v>
      </c>
    </row>
    <row r="16" spans="2:8" x14ac:dyDescent="0.25">
      <c r="B16" s="28">
        <v>5</v>
      </c>
      <c r="C16" s="29">
        <v>151</v>
      </c>
      <c r="D16" s="28" t="s">
        <v>21</v>
      </c>
      <c r="E16" s="30" t="str">
        <f>VLOOKUP(C16,[2]Export!$B:$D,3,0)</f>
        <v/>
      </c>
      <c r="F16" s="30" t="str">
        <f>VLOOKUP(C16,[2]Export!$B:$E,4,0)</f>
        <v/>
      </c>
      <c r="G16" s="30" t="str">
        <f>VLOOKUP(C16,[2]Export!$B:$F,5,0)</f>
        <v/>
      </c>
      <c r="H16" s="31" t="str">
        <f>VLOOKUP(C16,[2]Export!$B:$H,6,0)</f>
        <v/>
      </c>
    </row>
    <row r="17" spans="2:8" x14ac:dyDescent="0.25">
      <c r="B17" s="28">
        <v>5</v>
      </c>
      <c r="C17" s="29">
        <v>868</v>
      </c>
      <c r="D17" s="28" t="s">
        <v>22</v>
      </c>
      <c r="E17" s="30" t="str">
        <f>VLOOKUP(C17,[2]Export!$B:$D,3,0)</f>
        <v/>
      </c>
      <c r="F17" s="30" t="str">
        <f>VLOOKUP(C17,[2]Export!$B:$E,4,0)</f>
        <v/>
      </c>
      <c r="G17" s="30" t="str">
        <f>VLOOKUP(C17,[2]Export!$B:$F,5,0)</f>
        <v/>
      </c>
      <c r="H17" s="31" t="str">
        <f>VLOOKUP(C17,[2]Export!$B:$H,6,0)</f>
        <v/>
      </c>
    </row>
    <row r="18" spans="2:8" x14ac:dyDescent="0.25">
      <c r="B18" s="28">
        <v>5</v>
      </c>
      <c r="C18" s="29">
        <v>869</v>
      </c>
      <c r="D18" s="28" t="s">
        <v>23</v>
      </c>
      <c r="E18" s="30" t="str">
        <f>VLOOKUP(C18,[2]Export!$B:$D,3,0)</f>
        <v/>
      </c>
      <c r="F18" s="30">
        <f>VLOOKUP(C18,[2]Export!$B:$E,4,0)</f>
        <v>0</v>
      </c>
      <c r="G18" s="30" t="str">
        <f>VLOOKUP(C18,[2]Export!$B:$F,5,0)</f>
        <v/>
      </c>
      <c r="H18" s="31" t="str">
        <f>VLOOKUP(C18,[2]Export!$B:$H,6,0)</f>
        <v/>
      </c>
    </row>
    <row r="19" spans="2:8" x14ac:dyDescent="0.25">
      <c r="B19" s="28">
        <v>5</v>
      </c>
      <c r="C19" s="29">
        <v>564</v>
      </c>
      <c r="D19" s="28" t="s">
        <v>24</v>
      </c>
      <c r="E19" s="30" t="str">
        <f>VLOOKUP(C19,[2]Export!$B:$D,3,0)</f>
        <v/>
      </c>
      <c r="F19" s="30" t="str">
        <f>VLOOKUP(C19,[2]Export!$B:$E,4,0)</f>
        <v/>
      </c>
      <c r="G19" s="30" t="str">
        <f>VLOOKUP(C19,[2]Export!$B:$F,5,0)</f>
        <v/>
      </c>
      <c r="H19" s="31" t="str">
        <f>VLOOKUP(C19,[2]Export!$B:$H,6,0)</f>
        <v/>
      </c>
    </row>
    <row r="20" spans="2:8" x14ac:dyDescent="0.25">
      <c r="B20" s="28">
        <v>5</v>
      </c>
      <c r="C20" s="29">
        <v>870</v>
      </c>
      <c r="D20" s="28" t="s">
        <v>25</v>
      </c>
      <c r="E20" s="30" t="str">
        <f>VLOOKUP(C20,[2]Export!$B:$D,3,0)</f>
        <v/>
      </c>
      <c r="F20" s="30">
        <f>VLOOKUP(C20,[2]Export!$B:$E,4,0)</f>
        <v>1198.1100000000001</v>
      </c>
      <c r="G20" s="30" t="str">
        <f>VLOOKUP(C20,[2]Export!$B:$F,5,0)</f>
        <v/>
      </c>
      <c r="H20" s="31">
        <f>VLOOKUP(C20,[2]Export!$B:$H,6,0)</f>
        <v>197.5</v>
      </c>
    </row>
    <row r="21" spans="2:8" x14ac:dyDescent="0.25">
      <c r="B21" s="28">
        <v>5</v>
      </c>
      <c r="C21" s="29">
        <v>565</v>
      </c>
      <c r="D21" s="28" t="s">
        <v>26</v>
      </c>
      <c r="E21" s="30" t="str">
        <f>VLOOKUP(C21,[2]Export!$B:$D,3,0)</f>
        <v/>
      </c>
      <c r="F21" s="30" t="str">
        <f>VLOOKUP(C21,[2]Export!$B:$E,4,0)</f>
        <v/>
      </c>
      <c r="G21" s="30" t="str">
        <f>VLOOKUP(C21,[2]Export!$B:$F,5,0)</f>
        <v/>
      </c>
      <c r="H21" s="31" t="str">
        <f>VLOOKUP(C21,[2]Export!$B:$H,6,0)</f>
        <v/>
      </c>
    </row>
    <row r="22" spans="2:8" x14ac:dyDescent="0.25">
      <c r="B22" s="28">
        <v>5</v>
      </c>
      <c r="C22" s="29">
        <v>566</v>
      </c>
      <c r="D22" s="28" t="s">
        <v>27</v>
      </c>
      <c r="E22" s="30" t="str">
        <f>VLOOKUP(C22,[2]Export!$B:$D,3,0)</f>
        <v/>
      </c>
      <c r="F22" s="30" t="str">
        <f>VLOOKUP(C22,[2]Export!$B:$E,4,0)</f>
        <v/>
      </c>
      <c r="G22" s="30" t="str">
        <f>VLOOKUP(C22,[2]Export!$B:$F,5,0)</f>
        <v/>
      </c>
      <c r="H22" s="31" t="str">
        <f>VLOOKUP(C22,[2]Export!$B:$H,6,0)</f>
        <v/>
      </c>
    </row>
    <row r="23" spans="2:8" x14ac:dyDescent="0.25">
      <c r="B23" s="28">
        <v>5</v>
      </c>
      <c r="C23" s="29">
        <v>876</v>
      </c>
      <c r="D23" s="28" t="s">
        <v>28</v>
      </c>
      <c r="E23" s="30" t="str">
        <f>VLOOKUP(C23,[2]Export!$B:$D,3,0)</f>
        <v/>
      </c>
      <c r="F23" s="30" t="str">
        <f>VLOOKUP(C23,[2]Export!$B:$E,4,0)</f>
        <v/>
      </c>
      <c r="G23" s="30" t="str">
        <f>VLOOKUP(C23,[2]Export!$B:$F,5,0)</f>
        <v/>
      </c>
      <c r="H23" s="31" t="str">
        <f>VLOOKUP(C23,[2]Export!$B:$H,6,0)</f>
        <v/>
      </c>
    </row>
    <row r="24" spans="2:8" x14ac:dyDescent="0.25">
      <c r="B24" s="28">
        <v>5</v>
      </c>
      <c r="C24" s="29">
        <v>321</v>
      </c>
      <c r="D24" s="28" t="s">
        <v>29</v>
      </c>
      <c r="E24" s="30" t="str">
        <f>VLOOKUP(C24,[2]Export!$B:$D,3,0)</f>
        <v/>
      </c>
      <c r="F24" s="30" t="str">
        <f>VLOOKUP(C24,[2]Export!$B:$E,4,0)</f>
        <v/>
      </c>
      <c r="G24" s="30" t="str">
        <f>VLOOKUP(C24,[2]Export!$B:$F,5,0)</f>
        <v/>
      </c>
      <c r="H24" s="31" t="str">
        <f>VLOOKUP(C24,[2]Export!$B:$H,6,0)</f>
        <v/>
      </c>
    </row>
    <row r="25" spans="2:8" x14ac:dyDescent="0.25">
      <c r="B25" s="28">
        <v>5</v>
      </c>
      <c r="C25" s="29">
        <v>864</v>
      </c>
      <c r="D25" s="28" t="s">
        <v>30</v>
      </c>
      <c r="E25" s="30" t="str">
        <f>VLOOKUP(C25,[2]Export!$B:$D,3,0)</f>
        <v/>
      </c>
      <c r="F25" s="30" t="str">
        <f>VLOOKUP(C25,[2]Export!$B:$E,4,0)</f>
        <v/>
      </c>
      <c r="G25" s="30" t="str">
        <f>VLOOKUP(C25,[2]Export!$B:$F,5,0)</f>
        <v/>
      </c>
      <c r="H25" s="31" t="str">
        <f>VLOOKUP(C25,[2]Export!$B:$H,6,0)</f>
        <v/>
      </c>
    </row>
    <row r="26" spans="2:8" x14ac:dyDescent="0.25">
      <c r="B26" s="28">
        <v>5</v>
      </c>
      <c r="C26" s="29">
        <v>152</v>
      </c>
      <c r="D26" s="28" t="s">
        <v>31</v>
      </c>
      <c r="E26" s="30" t="str">
        <f>VLOOKUP(C26,[2]Export!$B:$D,3,0)</f>
        <v/>
      </c>
      <c r="F26" s="30" t="str">
        <f>VLOOKUP(C26,[2]Export!$B:$E,4,0)</f>
        <v/>
      </c>
      <c r="G26" s="30" t="str">
        <f>VLOOKUP(C26,[2]Export!$B:$F,5,0)</f>
        <v/>
      </c>
      <c r="H26" s="31" t="str">
        <f>VLOOKUP(C26,[2]Export!$B:$H,6,0)</f>
        <v/>
      </c>
    </row>
    <row r="27" spans="2:8" x14ac:dyDescent="0.25">
      <c r="B27" s="28">
        <v>5</v>
      </c>
      <c r="C27" s="29">
        <v>567</v>
      </c>
      <c r="D27" s="28" t="s">
        <v>33</v>
      </c>
      <c r="E27" s="30" t="str">
        <f>VLOOKUP(C27,[2]Export!$B:$D,3,0)</f>
        <v/>
      </c>
      <c r="F27" s="30" t="str">
        <f>VLOOKUP(C27,[2]Export!$B:$E,4,0)</f>
        <v/>
      </c>
      <c r="G27" s="30" t="str">
        <f>VLOOKUP(C27,[2]Export!$B:$F,5,0)</f>
        <v/>
      </c>
      <c r="H27" s="31" t="str">
        <f>VLOOKUP(C27,[2]Export!$B:$H,6,0)</f>
        <v/>
      </c>
    </row>
    <row r="28" spans="2:8" x14ac:dyDescent="0.25">
      <c r="B28" s="28">
        <v>5</v>
      </c>
      <c r="C28" s="29">
        <v>67</v>
      </c>
      <c r="D28" s="28" t="s">
        <v>90</v>
      </c>
      <c r="E28" s="30" t="str">
        <f>VLOOKUP(C28,[2]Export!$B:$D,3,0)</f>
        <v/>
      </c>
      <c r="F28" s="30" t="str">
        <f>VLOOKUP(C28,[2]Export!$B:$E,4,0)</f>
        <v/>
      </c>
      <c r="G28" s="30" t="str">
        <f>VLOOKUP(C28,[2]Export!$B:$F,5,0)</f>
        <v/>
      </c>
      <c r="H28" s="31" t="str">
        <f>VLOOKUP(C28,[2]Export!$B:$H,6,0)</f>
        <v/>
      </c>
    </row>
    <row r="29" spans="2:8" x14ac:dyDescent="0.25">
      <c r="B29" s="28">
        <v>5</v>
      </c>
      <c r="C29" s="29">
        <v>698</v>
      </c>
      <c r="D29" s="28" t="s">
        <v>36</v>
      </c>
      <c r="E29" s="30" t="str">
        <f>VLOOKUP(C29,[2]Export!$B:$D,3,0)</f>
        <v/>
      </c>
      <c r="F29" s="30" t="str">
        <f>VLOOKUP(C29,[2]Export!$B:$E,4,0)</f>
        <v/>
      </c>
      <c r="G29" s="30" t="str">
        <f>VLOOKUP(C29,[2]Export!$B:$F,5,0)</f>
        <v/>
      </c>
      <c r="H29" s="31">
        <f>VLOOKUP(C29,[2]Export!$B:$H,6,0)</f>
        <v>38.75</v>
      </c>
    </row>
    <row r="30" spans="2:8" x14ac:dyDescent="0.25">
      <c r="B30" s="28">
        <v>5</v>
      </c>
      <c r="C30" s="28">
        <v>153</v>
      </c>
      <c r="D30" s="28" t="s">
        <v>37</v>
      </c>
      <c r="E30" s="30" t="str">
        <f>VLOOKUP(C30,[2]Export!$B:$D,3,0)</f>
        <v/>
      </c>
      <c r="F30" s="30" t="str">
        <f>VLOOKUP(C30,[2]Export!$B:$E,4,0)</f>
        <v/>
      </c>
      <c r="G30" s="30" t="str">
        <f>VLOOKUP(C30,[2]Export!$B:$F,5,0)</f>
        <v/>
      </c>
      <c r="H30" s="31" t="str">
        <f>VLOOKUP(C30,[2]Export!$B:$H,6,0)</f>
        <v/>
      </c>
    </row>
    <row r="31" spans="2:8" x14ac:dyDescent="0.25">
      <c r="B31" s="28">
        <v>5</v>
      </c>
      <c r="C31" s="29">
        <v>662</v>
      </c>
      <c r="D31" s="28" t="s">
        <v>38</v>
      </c>
      <c r="E31" s="30" t="str">
        <f>VLOOKUP(C31,[2]Export!$B:$D,3,0)</f>
        <v/>
      </c>
      <c r="F31" s="30" t="str">
        <f>VLOOKUP(C31,[2]Export!$B:$E,4,0)</f>
        <v/>
      </c>
      <c r="G31" s="30" t="str">
        <f>VLOOKUP(C31,[2]Export!$B:$F,5,0)</f>
        <v/>
      </c>
      <c r="H31" s="31" t="str">
        <f>VLOOKUP(C31,[2]Export!$B:$H,6,0)</f>
        <v/>
      </c>
    </row>
    <row r="32" spans="2:8" x14ac:dyDescent="0.25">
      <c r="B32" s="28">
        <v>5</v>
      </c>
      <c r="C32" s="29">
        <v>574</v>
      </c>
      <c r="D32" s="28" t="s">
        <v>39</v>
      </c>
      <c r="E32" s="30" t="str">
        <f>VLOOKUP(C32,[2]Export!$B:$D,3,0)</f>
        <v/>
      </c>
      <c r="F32" s="30" t="str">
        <f>VLOOKUP(C32,[2]Export!$B:$E,4,0)</f>
        <v/>
      </c>
      <c r="G32" s="30" t="str">
        <f>VLOOKUP(C32,[2]Export!$B:$F,5,0)</f>
        <v/>
      </c>
      <c r="H32" s="31" t="str">
        <f>VLOOKUP(C32,[2]Export!$B:$H,6,0)</f>
        <v/>
      </c>
    </row>
    <row r="33" spans="2:8" x14ac:dyDescent="0.25">
      <c r="B33" s="28">
        <v>5</v>
      </c>
      <c r="C33" s="29">
        <v>576</v>
      </c>
      <c r="D33" s="28" t="s">
        <v>40</v>
      </c>
      <c r="E33" s="30" t="str">
        <f>VLOOKUP(C33,[2]Export!$B:$D,3,0)</f>
        <v/>
      </c>
      <c r="F33" s="30" t="str">
        <f>VLOOKUP(C33,[2]Export!$B:$E,4,0)</f>
        <v/>
      </c>
      <c r="G33" s="30" t="str">
        <f>VLOOKUP(C33,[2]Export!$B:$F,5,0)</f>
        <v/>
      </c>
      <c r="H33" s="31" t="str">
        <f>VLOOKUP(C33,[2]Export!$B:$H,6,0)</f>
        <v/>
      </c>
    </row>
    <row r="34" spans="2:8" x14ac:dyDescent="0.25">
      <c r="B34" s="28">
        <v>5</v>
      </c>
      <c r="C34" s="29">
        <v>1122</v>
      </c>
      <c r="D34" s="28" t="s">
        <v>41</v>
      </c>
      <c r="E34" s="30" t="str">
        <f>VLOOKUP(C34,[2]Export!$B:$D,3,0)</f>
        <v/>
      </c>
      <c r="F34" s="30" t="str">
        <f>VLOOKUP(C34,[2]Export!$B:$E,4,0)</f>
        <v/>
      </c>
      <c r="G34" s="30" t="str">
        <f>VLOOKUP(C34,[2]Export!$B:$F,5,0)</f>
        <v/>
      </c>
      <c r="H34" s="31" t="str">
        <f>VLOOKUP(C34,[2]Export!$B:$H,6,0)</f>
        <v/>
      </c>
    </row>
    <row r="35" spans="2:8" x14ac:dyDescent="0.25">
      <c r="B35" s="28">
        <v>5</v>
      </c>
      <c r="C35" s="29">
        <v>1143</v>
      </c>
      <c r="D35" s="28" t="s">
        <v>42</v>
      </c>
      <c r="E35" s="30" t="str">
        <f>VLOOKUP(C35,[2]Export!$B:$D,3,0)</f>
        <v/>
      </c>
      <c r="F35" s="30" t="str">
        <f>VLOOKUP(C35,[2]Export!$B:$E,4,0)</f>
        <v/>
      </c>
      <c r="G35" s="30" t="str">
        <f>VLOOKUP(C35,[2]Export!$B:$F,5,0)</f>
        <v/>
      </c>
      <c r="H35" s="31">
        <f>VLOOKUP(C35,[2]Export!$B:$H,6,0)</f>
        <v>91.25</v>
      </c>
    </row>
    <row r="36" spans="2:8" x14ac:dyDescent="0.25">
      <c r="B36" s="28">
        <v>5</v>
      </c>
      <c r="C36" s="29">
        <v>154</v>
      </c>
      <c r="D36" s="28" t="s">
        <v>44</v>
      </c>
      <c r="E36" s="30" t="str">
        <f>VLOOKUP(C36,[2]Export!$B:$D,3,0)</f>
        <v/>
      </c>
      <c r="F36" s="30">
        <f>VLOOKUP(C36,[2]Export!$B:$E,4,0)</f>
        <v>1153.9100000000001</v>
      </c>
      <c r="G36" s="30" t="str">
        <f>VLOOKUP(C36,[2]Export!$B:$F,5,0)</f>
        <v/>
      </c>
      <c r="H36" s="31" t="str">
        <f>VLOOKUP(C36,[2]Export!$B:$H,6,0)</f>
        <v/>
      </c>
    </row>
    <row r="37" spans="2:8" x14ac:dyDescent="0.25">
      <c r="B37" s="28">
        <v>5</v>
      </c>
      <c r="C37" s="29">
        <v>1144</v>
      </c>
      <c r="D37" s="28" t="s">
        <v>45</v>
      </c>
      <c r="E37" s="30" t="str">
        <f>VLOOKUP(C37,[2]Export!$B:$D,3,0)</f>
        <v/>
      </c>
      <c r="F37" s="30">
        <f>VLOOKUP(C37,[2]Export!$B:$E,4,0)</f>
        <v>16.45</v>
      </c>
      <c r="G37" s="30" t="str">
        <f>VLOOKUP(C37,[2]Export!$B:$F,5,0)</f>
        <v/>
      </c>
      <c r="H37" s="31">
        <f>VLOOKUP(C37,[2]Export!$B:$H,6,0)</f>
        <v>1.25</v>
      </c>
    </row>
    <row r="38" spans="2:8" x14ac:dyDescent="0.25">
      <c r="B38" s="28">
        <v>5</v>
      </c>
      <c r="C38" s="29">
        <v>568</v>
      </c>
      <c r="D38" s="28" t="s">
        <v>46</v>
      </c>
      <c r="E38" s="30" t="str">
        <f>VLOOKUP(C38,[2]Export!$B:$D,3,0)</f>
        <v/>
      </c>
      <c r="F38" s="30" t="str">
        <f>VLOOKUP(C38,[2]Export!$B:$E,4,0)</f>
        <v/>
      </c>
      <c r="G38" s="30" t="str">
        <f>VLOOKUP(C38,[2]Export!$B:$F,5,0)</f>
        <v/>
      </c>
      <c r="H38" s="31" t="str">
        <f>VLOOKUP(C38,[2]Export!$B:$H,6,0)</f>
        <v/>
      </c>
    </row>
    <row r="39" spans="2:8" x14ac:dyDescent="0.25">
      <c r="B39" s="28">
        <v>5</v>
      </c>
      <c r="C39" s="29">
        <v>569</v>
      </c>
      <c r="D39" s="28" t="s">
        <v>47</v>
      </c>
      <c r="E39" s="30" t="str">
        <f>VLOOKUP(C39,[2]Export!$B:$D,3,0)</f>
        <v/>
      </c>
      <c r="F39" s="30" t="str">
        <f>VLOOKUP(C39,[2]Export!$B:$E,4,0)</f>
        <v/>
      </c>
      <c r="G39" s="30" t="str">
        <f>VLOOKUP(C39,[2]Export!$B:$F,5,0)</f>
        <v/>
      </c>
      <c r="H39" s="31" t="str">
        <f>VLOOKUP(C39,[2]Export!$B:$H,6,0)</f>
        <v/>
      </c>
    </row>
    <row r="40" spans="2:8" x14ac:dyDescent="0.25">
      <c r="B40" s="28">
        <v>5</v>
      </c>
      <c r="C40" s="29">
        <v>570</v>
      </c>
      <c r="D40" s="28" t="s">
        <v>48</v>
      </c>
      <c r="E40" s="30" t="str">
        <f>VLOOKUP(C40,[2]Export!$B:$D,3,0)</f>
        <v/>
      </c>
      <c r="F40" s="30" t="str">
        <f>VLOOKUP(C40,[2]Export!$B:$E,4,0)</f>
        <v/>
      </c>
      <c r="G40" s="30" t="str">
        <f>VLOOKUP(C40,[2]Export!$B:$F,5,0)</f>
        <v/>
      </c>
      <c r="H40" s="31" t="str">
        <f>VLOOKUP(C40,[2]Export!$B:$H,6,0)</f>
        <v/>
      </c>
    </row>
    <row r="41" spans="2:8" x14ac:dyDescent="0.25">
      <c r="B41" s="28">
        <v>5</v>
      </c>
      <c r="C41" s="29">
        <v>577</v>
      </c>
      <c r="D41" s="28" t="s">
        <v>49</v>
      </c>
      <c r="E41" s="30" t="str">
        <f>VLOOKUP(C41,[2]Export!$B:$D,3,0)</f>
        <v/>
      </c>
      <c r="F41" s="30" t="str">
        <f>VLOOKUP(C41,[2]Export!$B:$E,4,0)</f>
        <v/>
      </c>
      <c r="G41" s="30" t="str">
        <f>VLOOKUP(C41,[2]Export!$B:$F,5,0)</f>
        <v/>
      </c>
      <c r="H41" s="31" t="str">
        <f>VLOOKUP(C41,[2]Export!$B:$H,6,0)</f>
        <v/>
      </c>
    </row>
    <row r="42" spans="2:8" x14ac:dyDescent="0.25">
      <c r="B42" s="28">
        <v>5</v>
      </c>
      <c r="C42" s="29">
        <v>1216</v>
      </c>
      <c r="D42" s="28" t="s">
        <v>50</v>
      </c>
      <c r="E42" s="30" t="str">
        <f>VLOOKUP(C42,[2]Export!$B:$D,3,0)</f>
        <v/>
      </c>
      <c r="F42" s="30" t="str">
        <f>VLOOKUP(C42,[2]Export!$B:$E,4,0)</f>
        <v/>
      </c>
      <c r="G42" s="30" t="str">
        <f>VLOOKUP(C42,[2]Export!$B:$F,5,0)</f>
        <v/>
      </c>
      <c r="H42" s="31" t="str">
        <f>VLOOKUP(C42,[2]Export!$B:$H,6,0)</f>
        <v/>
      </c>
    </row>
    <row r="43" spans="2:8" x14ac:dyDescent="0.25">
      <c r="B43" s="28">
        <v>5</v>
      </c>
      <c r="C43" s="38">
        <v>660</v>
      </c>
      <c r="D43" s="38" t="s">
        <v>51</v>
      </c>
      <c r="E43" s="30" t="str">
        <f>VLOOKUP(C43,[2]Export!$B:$D,3,0)</f>
        <v/>
      </c>
      <c r="F43" s="30">
        <f>VLOOKUP(C43,[2]Export!$B:$E,4,0)</f>
        <v>133.98000000000002</v>
      </c>
      <c r="G43" s="30" t="str">
        <f>VLOOKUP(C43,[2]Export!$B:$F,5,0)</f>
        <v/>
      </c>
      <c r="H43" s="31" t="str">
        <f>VLOOKUP(C43,[2]Export!$B:$H,6,0)</f>
        <v/>
      </c>
    </row>
    <row r="44" spans="2:8" x14ac:dyDescent="0.25">
      <c r="B44" s="28">
        <v>5</v>
      </c>
      <c r="C44" s="29">
        <v>1697</v>
      </c>
      <c r="D44" s="28" t="s">
        <v>56</v>
      </c>
      <c r="E44" s="30" t="str">
        <f>VLOOKUP(C44,[2]Export!$B:$D,3,0)</f>
        <v/>
      </c>
      <c r="F44" s="30" t="str">
        <f>VLOOKUP(C44,[2]Export!$B:$E,4,0)</f>
        <v/>
      </c>
      <c r="G44" s="30" t="str">
        <f>VLOOKUP(C44,[2]Export!$B:$F,5,0)</f>
        <v/>
      </c>
      <c r="H44" s="31" t="str">
        <f>VLOOKUP(C44,[2]Export!$B:$H,6,0)</f>
        <v/>
      </c>
    </row>
    <row r="45" spans="2:8" x14ac:dyDescent="0.25">
      <c r="B45" s="28">
        <v>5</v>
      </c>
      <c r="C45" s="29">
        <v>571</v>
      </c>
      <c r="D45" s="28" t="s">
        <v>52</v>
      </c>
      <c r="E45" s="30" t="str">
        <f>VLOOKUP(C45,[2]Export!$B:$D,3,0)</f>
        <v/>
      </c>
      <c r="F45" s="30" t="str">
        <f>VLOOKUP(C45,[2]Export!$B:$E,4,0)</f>
        <v/>
      </c>
      <c r="G45" s="30" t="str">
        <f>VLOOKUP(C45,[2]Export!$B:$F,5,0)</f>
        <v/>
      </c>
      <c r="H45" s="31" t="str">
        <f>VLOOKUP(C45,[2]Export!$B:$H,6,0)</f>
        <v/>
      </c>
    </row>
    <row r="46" spans="2:8" x14ac:dyDescent="0.25">
      <c r="B46" s="28">
        <v>5</v>
      </c>
      <c r="C46" s="29">
        <v>155</v>
      </c>
      <c r="D46" s="28" t="s">
        <v>53</v>
      </c>
      <c r="E46" s="30" t="str">
        <f>VLOOKUP(C46,[2]Export!$B:$D,3,0)</f>
        <v/>
      </c>
      <c r="F46" s="30" t="str">
        <f>VLOOKUP(C46,[2]Export!$B:$E,4,0)</f>
        <v/>
      </c>
      <c r="G46" s="30" t="str">
        <f>VLOOKUP(C46,[2]Export!$B:$F,5,0)</f>
        <v/>
      </c>
      <c r="H46" s="31">
        <f>VLOOKUP(C46,[2]Export!$B:$H,6,0)</f>
        <v>492.50000000000006</v>
      </c>
    </row>
    <row r="47" spans="2:8" x14ac:dyDescent="0.25">
      <c r="B47" s="28">
        <v>5</v>
      </c>
      <c r="C47" s="29">
        <v>872</v>
      </c>
      <c r="D47" s="28" t="s">
        <v>54</v>
      </c>
      <c r="E47" s="30" t="str">
        <f>VLOOKUP(C47,[2]Export!$B:$D,3,0)</f>
        <v/>
      </c>
      <c r="F47" s="30">
        <f>VLOOKUP(C47,[2]Export!$B:$E,4,0)</f>
        <v>98.7</v>
      </c>
      <c r="G47" s="30" t="str">
        <f>VLOOKUP(C47,[2]Export!$B:$F,5,0)</f>
        <v/>
      </c>
      <c r="H47" s="31" t="str">
        <f>VLOOKUP(C47,[2]Export!$B:$H,6,0)</f>
        <v/>
      </c>
    </row>
    <row r="48" spans="2:8" x14ac:dyDescent="0.25">
      <c r="B48" s="28">
        <v>5</v>
      </c>
      <c r="C48" s="29">
        <v>661</v>
      </c>
      <c r="D48" s="28" t="s">
        <v>55</v>
      </c>
      <c r="E48" s="30" t="str">
        <f>VLOOKUP(C48,[2]Export!$B:$D,3,0)</f>
        <v/>
      </c>
      <c r="F48" s="30">
        <f>VLOOKUP(C48,[2]Export!$B:$E,4,0)</f>
        <v>823.48</v>
      </c>
      <c r="G48" s="30" t="str">
        <f>VLOOKUP(C48,[2]Export!$B:$F,5,0)</f>
        <v/>
      </c>
      <c r="H48" s="31">
        <f>VLOOKUP(C48,[2]Export!$B:$H,6,0)</f>
        <v>71.25</v>
      </c>
    </row>
    <row r="49" spans="2:8" x14ac:dyDescent="0.25">
      <c r="B49" s="28">
        <v>5</v>
      </c>
      <c r="C49" s="29">
        <v>572</v>
      </c>
      <c r="D49" s="28" t="s">
        <v>57</v>
      </c>
      <c r="E49" s="30" t="str">
        <f>VLOOKUP(C49,[2]Export!$B:$D,3,0)</f>
        <v/>
      </c>
      <c r="F49" s="30" t="str">
        <f>VLOOKUP(C49,[2]Export!$B:$E,4,0)</f>
        <v/>
      </c>
      <c r="G49" s="30" t="str">
        <f>VLOOKUP(C49,[2]Export!$B:$F,5,0)</f>
        <v/>
      </c>
      <c r="H49" s="31" t="str">
        <f>VLOOKUP(C49,[2]Export!$B:$H,6,0)</f>
        <v/>
      </c>
    </row>
    <row r="50" spans="2:8" x14ac:dyDescent="0.25">
      <c r="B50" s="28">
        <v>5</v>
      </c>
      <c r="C50" s="29">
        <v>318</v>
      </c>
      <c r="D50" s="28" t="s">
        <v>58</v>
      </c>
      <c r="E50" s="30" t="str">
        <f>VLOOKUP(C50,[2]Export!$B:$D,3,0)</f>
        <v/>
      </c>
      <c r="F50" s="30" t="str">
        <f>VLOOKUP(C50,[2]Export!$B:$E,4,0)</f>
        <v/>
      </c>
      <c r="G50" s="30" t="str">
        <f>VLOOKUP(C50,[2]Export!$B:$F,5,0)</f>
        <v/>
      </c>
      <c r="H50" s="31" t="str">
        <f>VLOOKUP(C50,[2]Export!$B:$H,6,0)</f>
        <v/>
      </c>
    </row>
    <row r="51" spans="2:8" x14ac:dyDescent="0.25">
      <c r="B51" s="28">
        <v>5</v>
      </c>
      <c r="C51" s="29">
        <v>1145</v>
      </c>
      <c r="D51" s="28" t="s">
        <v>59</v>
      </c>
      <c r="E51" s="30" t="str">
        <f>VLOOKUP(C51,[2]Export!$B:$D,3,0)</f>
        <v/>
      </c>
      <c r="F51" s="30" t="str">
        <f>VLOOKUP(C51,[2]Export!$B:$E,4,0)</f>
        <v/>
      </c>
      <c r="G51" s="30" t="str">
        <f>VLOOKUP(C51,[2]Export!$B:$F,5,0)</f>
        <v/>
      </c>
      <c r="H51" s="31" t="str">
        <f>VLOOKUP(C51,[2]Export!$B:$H,6,0)</f>
        <v/>
      </c>
    </row>
    <row r="52" spans="2:8" x14ac:dyDescent="0.25">
      <c r="B52" s="28">
        <v>5</v>
      </c>
      <c r="C52" s="29">
        <v>699</v>
      </c>
      <c r="D52" s="28" t="s">
        <v>60</v>
      </c>
      <c r="E52" s="30" t="str">
        <f>VLOOKUP(C52,[2]Export!$B:$D,3,0)</f>
        <v/>
      </c>
      <c r="F52" s="30" t="str">
        <f>VLOOKUP(C52,[2]Export!$B:$E,4,0)</f>
        <v/>
      </c>
      <c r="G52" s="30" t="str">
        <f>VLOOKUP(C52,[2]Export!$B:$F,5,0)</f>
        <v/>
      </c>
      <c r="H52" s="31" t="str">
        <f>VLOOKUP(C52,[2]Export!$B:$H,6,0)</f>
        <v/>
      </c>
    </row>
    <row r="53" spans="2:8" x14ac:dyDescent="0.25">
      <c r="B53" s="28">
        <v>5</v>
      </c>
      <c r="C53" s="29">
        <v>1000</v>
      </c>
      <c r="D53" s="28" t="s">
        <v>61</v>
      </c>
      <c r="E53" s="30" t="str">
        <f>VLOOKUP(C53,[2]Export!$B:$D,3,0)</f>
        <v/>
      </c>
      <c r="F53" s="30" t="str">
        <f>VLOOKUP(C53,[2]Export!$B:$E,4,0)</f>
        <v/>
      </c>
      <c r="G53" s="30" t="str">
        <f>VLOOKUP(C53,[2]Export!$B:$F,5,0)</f>
        <v/>
      </c>
      <c r="H53" s="31" t="str">
        <f>VLOOKUP(C53,[2]Export!$B:$H,6,0)</f>
        <v/>
      </c>
    </row>
    <row r="54" spans="2:8" x14ac:dyDescent="0.25">
      <c r="B54" s="28">
        <v>5</v>
      </c>
      <c r="C54" s="29">
        <v>700</v>
      </c>
      <c r="D54" s="28" t="s">
        <v>63</v>
      </c>
      <c r="E54" s="30" t="str">
        <f>VLOOKUP(C54,[2]Export!$B:$D,3,0)</f>
        <v/>
      </c>
      <c r="F54" s="30">
        <f>VLOOKUP(C54,[2]Export!$B:$E,4,0)</f>
        <v>622.79999999999995</v>
      </c>
      <c r="G54" s="30" t="str">
        <f>VLOOKUP(C54,[2]Export!$B:$F,5,0)</f>
        <v/>
      </c>
      <c r="H54" s="31">
        <f>VLOOKUP(C54,[2]Export!$B:$H,6,0)</f>
        <v>112.5</v>
      </c>
    </row>
    <row r="55" spans="2:8" x14ac:dyDescent="0.25">
      <c r="B55" s="28">
        <v>5</v>
      </c>
      <c r="C55" s="29">
        <v>873</v>
      </c>
      <c r="D55" s="28" t="s">
        <v>64</v>
      </c>
      <c r="E55" s="30" t="str">
        <f>VLOOKUP(C55,[2]Export!$B:$D,3,0)</f>
        <v/>
      </c>
      <c r="F55" s="30" t="str">
        <f>VLOOKUP(C55,[2]Export!$B:$E,4,0)</f>
        <v/>
      </c>
      <c r="G55" s="30" t="str">
        <f>VLOOKUP(C55,[2]Export!$B:$F,5,0)</f>
        <v/>
      </c>
      <c r="H55" s="31" t="str">
        <f>VLOOKUP(C55,[2]Export!$B:$H,6,0)</f>
        <v/>
      </c>
    </row>
    <row r="56" spans="2:8" x14ac:dyDescent="0.25">
      <c r="B56" s="28">
        <v>5</v>
      </c>
      <c r="C56" s="29">
        <v>1002</v>
      </c>
      <c r="D56" s="28" t="s">
        <v>65</v>
      </c>
      <c r="E56" s="30" t="str">
        <f>VLOOKUP(C56,[2]Export!$B:$D,3,0)</f>
        <v/>
      </c>
      <c r="F56" s="30" t="str">
        <f>VLOOKUP(C56,[2]Export!$B:$E,4,0)</f>
        <v/>
      </c>
      <c r="G56" s="30" t="str">
        <f>VLOOKUP(C56,[2]Export!$B:$F,5,0)</f>
        <v/>
      </c>
      <c r="H56" s="31" t="str">
        <f>VLOOKUP(C56,[2]Export!$B:$H,6,0)</f>
        <v/>
      </c>
    </row>
    <row r="57" spans="2:8" x14ac:dyDescent="0.25">
      <c r="B57" s="28">
        <v>5</v>
      </c>
      <c r="C57" s="29">
        <v>157</v>
      </c>
      <c r="D57" s="28" t="s">
        <v>66</v>
      </c>
      <c r="E57" s="30" t="str">
        <f>VLOOKUP(C57,[2]Export!$B:$D,3,0)</f>
        <v/>
      </c>
      <c r="F57" s="30" t="str">
        <f>VLOOKUP(C57,[2]Export!$B:$E,4,0)</f>
        <v/>
      </c>
      <c r="G57" s="30" t="str">
        <f>VLOOKUP(C57,[2]Export!$B:$F,5,0)</f>
        <v/>
      </c>
      <c r="H57" s="31" t="str">
        <f>VLOOKUP(C57,[2]Export!$B:$H,6,0)</f>
        <v/>
      </c>
    </row>
    <row r="58" spans="2:8" x14ac:dyDescent="0.25">
      <c r="B58" s="28">
        <v>5</v>
      </c>
      <c r="C58" s="28">
        <v>320</v>
      </c>
      <c r="D58" s="28" t="s">
        <v>67</v>
      </c>
      <c r="E58" s="30" t="str">
        <f>VLOOKUP(C58,[2]Export!$B:$D,3,0)</f>
        <v/>
      </c>
      <c r="F58" s="30">
        <f>VLOOKUP(C58,[2]Export!$B:$E,4,0)</f>
        <v>164.5</v>
      </c>
      <c r="G58" s="30" t="str">
        <f>VLOOKUP(C58,[2]Export!$B:$F,5,0)</f>
        <v/>
      </c>
      <c r="H58" s="31" t="str">
        <f>VLOOKUP(C58,[2]Export!$B:$H,6,0)</f>
        <v/>
      </c>
    </row>
    <row r="59" spans="2:8" x14ac:dyDescent="0.25">
      <c r="B59" s="28">
        <v>5</v>
      </c>
      <c r="C59" s="29">
        <v>1001</v>
      </c>
      <c r="D59" s="28" t="s">
        <v>68</v>
      </c>
      <c r="E59" s="30" t="str">
        <f>VLOOKUP(C59,[2]Export!$B:$D,3,0)</f>
        <v/>
      </c>
      <c r="F59" s="30" t="str">
        <f>VLOOKUP(C59,[2]Export!$B:$E,4,0)</f>
        <v/>
      </c>
      <c r="G59" s="30" t="str">
        <f>VLOOKUP(C59,[2]Export!$B:$F,5,0)</f>
        <v/>
      </c>
      <c r="H59" s="31" t="str">
        <f>VLOOKUP(C59,[2]Export!$B:$H,6,0)</f>
        <v/>
      </c>
    </row>
    <row r="60" spans="2:8" x14ac:dyDescent="0.25">
      <c r="B60" s="28">
        <v>5</v>
      </c>
      <c r="C60" s="29">
        <v>701</v>
      </c>
      <c r="D60" s="28" t="s">
        <v>70</v>
      </c>
      <c r="E60" s="30" t="str">
        <f>VLOOKUP(C60,[2]Export!$B:$D,3,0)</f>
        <v/>
      </c>
      <c r="F60" s="30">
        <f>VLOOKUP(C60,[2]Export!$B:$E,4,0)</f>
        <v>115.14999999999999</v>
      </c>
      <c r="G60" s="30" t="str">
        <f>VLOOKUP(C60,[2]Export!$B:$F,5,0)</f>
        <v/>
      </c>
      <c r="H60" s="31">
        <f>VLOOKUP(C60,[2]Export!$B:$H,6,0)</f>
        <v>11.25</v>
      </c>
    </row>
    <row r="61" spans="2:8" x14ac:dyDescent="0.25">
      <c r="B61" s="28">
        <v>5</v>
      </c>
      <c r="C61" s="29">
        <v>158</v>
      </c>
      <c r="D61" s="28" t="s">
        <v>71</v>
      </c>
      <c r="E61" s="30" t="str">
        <f>VLOOKUP(C61,[2]Export!$B:$D,3,0)</f>
        <v/>
      </c>
      <c r="F61" s="30" t="str">
        <f>VLOOKUP(C61,[2]Export!$B:$E,4,0)</f>
        <v/>
      </c>
      <c r="G61" s="30" t="str">
        <f>VLOOKUP(C61,[2]Export!$B:$F,5,0)</f>
        <v/>
      </c>
      <c r="H61" s="31" t="str">
        <f>VLOOKUP(C61,[2]Export!$B:$H,6,0)</f>
        <v/>
      </c>
    </row>
    <row r="62" spans="2:8" x14ac:dyDescent="0.25">
      <c r="B62" s="28">
        <v>5</v>
      </c>
      <c r="C62" s="29">
        <v>159</v>
      </c>
      <c r="D62" s="28" t="s">
        <v>72</v>
      </c>
      <c r="E62" s="30" t="str">
        <f>VLOOKUP(C62,[2]Export!$B:$D,3,0)</f>
        <v/>
      </c>
      <c r="F62" s="30" t="str">
        <f>VLOOKUP(C62,[2]Export!$B:$E,4,0)</f>
        <v/>
      </c>
      <c r="G62" s="30" t="str">
        <f>VLOOKUP(C62,[2]Export!$B:$F,5,0)</f>
        <v/>
      </c>
      <c r="H62" s="31" t="str">
        <f>VLOOKUP(C62,[2]Export!$B:$H,6,0)</f>
        <v/>
      </c>
    </row>
    <row r="63" spans="2:8" x14ac:dyDescent="0.25">
      <c r="B63" s="28">
        <v>5</v>
      </c>
      <c r="C63" s="29">
        <v>573</v>
      </c>
      <c r="D63" s="28" t="s">
        <v>73</v>
      </c>
      <c r="E63" s="30" t="str">
        <f>VLOOKUP(C63,[2]Export!$B:$D,3,0)</f>
        <v/>
      </c>
      <c r="F63" s="30" t="str">
        <f>VLOOKUP(C63,[2]Export!$B:$E,4,0)</f>
        <v/>
      </c>
      <c r="G63" s="30" t="str">
        <f>VLOOKUP(C63,[2]Export!$B:$F,5,0)</f>
        <v/>
      </c>
      <c r="H63" s="31" t="str">
        <f>VLOOKUP(C63,[2]Export!$B:$H,6,0)</f>
        <v/>
      </c>
    </row>
    <row r="64" spans="2:8" x14ac:dyDescent="0.25">
      <c r="B64" s="28">
        <v>5</v>
      </c>
      <c r="C64" s="29">
        <v>560</v>
      </c>
      <c r="D64" s="28" t="s">
        <v>74</v>
      </c>
      <c r="E64" s="30" t="str">
        <f>VLOOKUP(C64,[2]Export!$B:$D,3,0)</f>
        <v/>
      </c>
      <c r="F64" s="30" t="str">
        <f>VLOOKUP(C64,[2]Export!$B:$E,4,0)</f>
        <v/>
      </c>
      <c r="G64" s="30" t="str">
        <f>VLOOKUP(C64,[2]Export!$B:$F,5,0)</f>
        <v/>
      </c>
      <c r="H64" s="31" t="str">
        <f>VLOOKUP(C64,[2]Export!$B:$H,6,0)</f>
        <v/>
      </c>
    </row>
    <row r="65" spans="2:8" x14ac:dyDescent="0.25">
      <c r="B65" s="28">
        <v>5</v>
      </c>
      <c r="C65" s="29">
        <v>73</v>
      </c>
      <c r="D65" s="28" t="s">
        <v>89</v>
      </c>
      <c r="E65" s="30" t="str">
        <f>VLOOKUP(C65,[2]Export!$B:$D,3,0)</f>
        <v/>
      </c>
      <c r="F65" s="30">
        <f>VLOOKUP(C65,[2]Export!$B:$E,4,0)</f>
        <v>12137.31</v>
      </c>
      <c r="G65" s="30">
        <f>VLOOKUP(C65,[2]Export!$B:$F,5,0)</f>
        <v>473.75</v>
      </c>
      <c r="H65" s="31" t="str">
        <f>VLOOKUP(C65,[2]Export!$B:$H,6,0)</f>
        <v/>
      </c>
    </row>
    <row r="66" spans="2:8" x14ac:dyDescent="0.25">
      <c r="B66" s="28">
        <v>5</v>
      </c>
      <c r="C66" s="29">
        <v>160</v>
      </c>
      <c r="D66" s="28" t="s">
        <v>75</v>
      </c>
      <c r="E66" s="30" t="str">
        <f>VLOOKUP(C66,[2]Export!$B:$D,3,0)</f>
        <v/>
      </c>
      <c r="F66" s="30" t="str">
        <f>VLOOKUP(C66,[2]Export!$B:$E,4,0)</f>
        <v/>
      </c>
      <c r="G66" s="30" t="str">
        <f>VLOOKUP(C66,[2]Export!$B:$F,5,0)</f>
        <v/>
      </c>
      <c r="H66" s="31" t="str">
        <f>VLOOKUP(C66,[2]Export!$B:$H,6,0)</f>
        <v/>
      </c>
    </row>
    <row r="67" spans="2:8" x14ac:dyDescent="0.25">
      <c r="B67" s="28">
        <v>5</v>
      </c>
      <c r="C67" s="29">
        <v>1368</v>
      </c>
      <c r="D67" s="28" t="s">
        <v>88</v>
      </c>
      <c r="E67" s="30" t="str">
        <f>VLOOKUP(C67,[2]Export!$B:$D,3,0)</f>
        <v/>
      </c>
      <c r="F67" s="30" t="str">
        <f>VLOOKUP(C67,[2]Export!$B:$E,4,0)</f>
        <v/>
      </c>
      <c r="G67" s="30" t="str">
        <f>VLOOKUP(C67,[2]Export!$B:$F,5,0)</f>
        <v/>
      </c>
      <c r="H67" s="31" t="str">
        <f>VLOOKUP(C67,[2]Export!$B:$H,6,0)</f>
        <v/>
      </c>
    </row>
    <row r="68" spans="2:8" x14ac:dyDescent="0.25">
      <c r="B68" s="28">
        <v>5</v>
      </c>
      <c r="C68" s="29">
        <v>1233</v>
      </c>
      <c r="D68" s="28" t="s">
        <v>76</v>
      </c>
      <c r="E68" s="30" t="str">
        <f>VLOOKUP(C68,[2]Export!$B:$D,3,0)</f>
        <v/>
      </c>
      <c r="F68" s="30" t="str">
        <f>VLOOKUP(C68,[2]Export!$B:$E,4,0)</f>
        <v/>
      </c>
      <c r="G68" s="30" t="str">
        <f>VLOOKUP(C68,[2]Export!$B:$F,5,0)</f>
        <v/>
      </c>
      <c r="H68" s="31" t="str">
        <f>VLOOKUP(C68,[2]Export!$B:$H,6,0)</f>
        <v/>
      </c>
    </row>
    <row r="69" spans="2:8" x14ac:dyDescent="0.25">
      <c r="B69" s="28">
        <v>5</v>
      </c>
      <c r="C69" s="29">
        <v>3870</v>
      </c>
      <c r="D69" s="28" t="s">
        <v>77</v>
      </c>
      <c r="E69" s="30" t="str">
        <f>VLOOKUP(C69,[2]Export!$B:$D,3,0)</f>
        <v/>
      </c>
      <c r="F69" s="30" t="str">
        <f>VLOOKUP(C69,[2]Export!$B:$E,4,0)</f>
        <v/>
      </c>
      <c r="G69" s="30" t="str">
        <f>VLOOKUP(C69,[2]Export!$B:$F,5,0)</f>
        <v/>
      </c>
      <c r="H69" s="31" t="str">
        <f>VLOOKUP(C69,[2]Export!$B:$H,6,0)</f>
        <v/>
      </c>
    </row>
    <row r="70" spans="2:8" x14ac:dyDescent="0.25">
      <c r="B70" s="28">
        <v>5</v>
      </c>
      <c r="C70" s="29">
        <v>3862</v>
      </c>
      <c r="D70" s="28" t="s">
        <v>78</v>
      </c>
      <c r="E70" s="30" t="str">
        <f>VLOOKUP(C70,[2]Export!$B:$D,3,0)</f>
        <v/>
      </c>
      <c r="F70" s="30" t="str">
        <f>VLOOKUP(C70,[2]Export!$B:$E,4,0)</f>
        <v/>
      </c>
      <c r="G70" s="30" t="str">
        <f>VLOOKUP(C70,[2]Export!$B:$F,5,0)</f>
        <v/>
      </c>
      <c r="H70" s="31" t="str">
        <f>VLOOKUP(C70,[2]Export!$B:$H,6,0)</f>
        <v/>
      </c>
    </row>
    <row r="71" spans="2:8" x14ac:dyDescent="0.25">
      <c r="B71" s="28">
        <v>5</v>
      </c>
      <c r="C71" s="29">
        <v>874</v>
      </c>
      <c r="D71" s="28" t="s">
        <v>80</v>
      </c>
      <c r="E71" s="30" t="str">
        <f>VLOOKUP(C71,[2]Export!$B:$D,3,0)</f>
        <v/>
      </c>
      <c r="F71" s="30">
        <f>VLOOKUP(C71,[2]Export!$B:$E,4,0)</f>
        <v>15070.580000000002</v>
      </c>
      <c r="G71" s="30" t="str">
        <f>VLOOKUP(C71,[2]Export!$B:$F,5,0)</f>
        <v/>
      </c>
      <c r="H71" s="31">
        <f>VLOOKUP(C71,[2]Export!$B:$H,6,0)</f>
        <v>3.75</v>
      </c>
    </row>
    <row r="72" spans="2:8" x14ac:dyDescent="0.25">
      <c r="B72" s="28">
        <v>5</v>
      </c>
      <c r="C72" s="29">
        <v>1123</v>
      </c>
      <c r="D72" s="28" t="s">
        <v>81</v>
      </c>
      <c r="E72" s="30" t="str">
        <f>VLOOKUP(C72,[2]Export!$B:$D,3,0)</f>
        <v/>
      </c>
      <c r="F72" s="30" t="str">
        <f>VLOOKUP(C72,[2]Export!$B:$E,4,0)</f>
        <v/>
      </c>
      <c r="G72" s="30" t="str">
        <f>VLOOKUP(C72,[2]Export!$B:$F,5,0)</f>
        <v/>
      </c>
      <c r="H72" s="31" t="str">
        <f>VLOOKUP(C72,[2]Export!$B:$H,6,0)</f>
        <v/>
      </c>
    </row>
    <row r="73" spans="2:8" x14ac:dyDescent="0.25">
      <c r="B73" s="28">
        <v>5</v>
      </c>
      <c r="C73" s="28">
        <v>578</v>
      </c>
      <c r="D73" s="28" t="s">
        <v>82</v>
      </c>
      <c r="E73" s="30" t="str">
        <f>VLOOKUP(C73,[2]Export!$B:$D,3,0)</f>
        <v/>
      </c>
      <c r="F73" s="30" t="str">
        <f>VLOOKUP(C73,[2]Export!$B:$E,4,0)</f>
        <v/>
      </c>
      <c r="G73" s="30" t="str">
        <f>VLOOKUP(C73,[2]Export!$B:$F,5,0)</f>
        <v/>
      </c>
      <c r="H73" s="31" t="str">
        <f>VLOOKUP(C73,[2]Export!$B:$H,6,0)</f>
        <v/>
      </c>
    </row>
    <row r="74" spans="2:8" x14ac:dyDescent="0.25">
      <c r="B74" s="28">
        <v>5</v>
      </c>
      <c r="C74" s="29">
        <v>563</v>
      </c>
      <c r="D74" s="28" t="s">
        <v>83</v>
      </c>
      <c r="E74" s="30" t="str">
        <f>VLOOKUP(C74,[2]Export!$B:$D,3,0)</f>
        <v/>
      </c>
      <c r="F74" s="30" t="str">
        <f>VLOOKUP(C74,[2]Export!$B:$E,4,0)</f>
        <v/>
      </c>
      <c r="G74" s="30" t="str">
        <f>VLOOKUP(C74,[2]Export!$B:$F,5,0)</f>
        <v/>
      </c>
      <c r="H74" s="31" t="str">
        <f>VLOOKUP(C74,[2]Export!$B:$H,6,0)</f>
        <v/>
      </c>
    </row>
    <row r="75" spans="2:8" x14ac:dyDescent="0.25">
      <c r="B75" s="28">
        <v>5</v>
      </c>
      <c r="C75" s="29">
        <v>1124</v>
      </c>
      <c r="D75" s="28" t="s">
        <v>84</v>
      </c>
      <c r="E75" s="30" t="str">
        <f>VLOOKUP(C75,[2]Export!$B:$D,3,0)</f>
        <v/>
      </c>
      <c r="F75" s="30" t="str">
        <f>VLOOKUP(C75,[2]Export!$B:$E,4,0)</f>
        <v/>
      </c>
      <c r="G75" s="30" t="str">
        <f>VLOOKUP(C75,[2]Export!$B:$F,5,0)</f>
        <v/>
      </c>
      <c r="H75" s="31">
        <f>VLOOKUP(C75,[2]Export!$B:$H,6,0)</f>
        <v>143.75</v>
      </c>
    </row>
    <row r="76" spans="2:8" x14ac:dyDescent="0.25">
      <c r="B76" s="28">
        <v>5</v>
      </c>
      <c r="C76" s="29">
        <v>575</v>
      </c>
      <c r="D76" s="28" t="s">
        <v>85</v>
      </c>
      <c r="E76" s="30" t="str">
        <f>VLOOKUP(C76,[2]Export!$B:$D,3,0)</f>
        <v/>
      </c>
      <c r="F76" s="30" t="str">
        <f>VLOOKUP(C76,[2]Export!$B:$E,4,0)</f>
        <v/>
      </c>
      <c r="G76" s="30" t="str">
        <f>VLOOKUP(C76,[2]Export!$B:$F,5,0)</f>
        <v/>
      </c>
      <c r="H76" s="31" t="str">
        <f>VLOOKUP(C76,[2]Export!$B:$H,6,0)</f>
        <v/>
      </c>
    </row>
    <row r="77" spans="2:8" x14ac:dyDescent="0.25">
      <c r="B77" s="28">
        <v>5</v>
      </c>
      <c r="C77" s="29">
        <v>877</v>
      </c>
      <c r="D77" s="28" t="s">
        <v>86</v>
      </c>
      <c r="E77" s="30">
        <f>VLOOKUP(C77,[2]Export!$B:$D,3,0)</f>
        <v>-21.42</v>
      </c>
      <c r="F77" s="30" t="str">
        <f>VLOOKUP(C77,[2]Export!$B:$E,4,0)</f>
        <v/>
      </c>
      <c r="G77" s="30" t="str">
        <f>VLOOKUP(C77,[2]Export!$B:$F,5,0)</f>
        <v/>
      </c>
      <c r="H77" s="31" t="str">
        <f>VLOOKUP(C77,[2]Export!$B:$H,6,0)</f>
        <v/>
      </c>
    </row>
    <row r="79" spans="2:8" x14ac:dyDescent="0.25">
      <c r="D79" s="32" t="s">
        <v>13</v>
      </c>
      <c r="E79" s="33">
        <f>SUM(E10:E77)</f>
        <v>-21.42</v>
      </c>
      <c r="F79" s="33">
        <f t="shared" ref="F79:H79" si="0">SUM(F10:F77)</f>
        <v>31729.97</v>
      </c>
      <c r="G79" s="33">
        <f t="shared" si="0"/>
        <v>473.75</v>
      </c>
      <c r="H79" s="33">
        <f t="shared" si="0"/>
        <v>1815</v>
      </c>
    </row>
    <row r="81" spans="4:8" x14ac:dyDescent="0.25">
      <c r="E81" s="35"/>
      <c r="F81" s="35"/>
      <c r="G81" s="35"/>
      <c r="H81" s="35"/>
    </row>
    <row r="82" spans="4:8" x14ac:dyDescent="0.25">
      <c r="E82" s="35"/>
      <c r="F82" s="35"/>
      <c r="G82" s="35"/>
      <c r="H82" s="35"/>
    </row>
    <row r="83" spans="4:8" x14ac:dyDescent="0.25">
      <c r="E83" s="35"/>
      <c r="F83" s="35"/>
      <c r="G83" s="35"/>
      <c r="H83" s="35"/>
    </row>
    <row r="84" spans="4:8" x14ac:dyDescent="0.25">
      <c r="D84" s="36"/>
      <c r="E84" s="37"/>
      <c r="F84" s="37"/>
      <c r="G84" s="37"/>
      <c r="H84" s="37"/>
    </row>
    <row r="86" spans="4:8" x14ac:dyDescent="0.25">
      <c r="E86" s="35"/>
    </row>
    <row r="87" spans="4:8" x14ac:dyDescent="0.25">
      <c r="E87" s="35"/>
    </row>
    <row r="88" spans="4:8" x14ac:dyDescent="0.25">
      <c r="E88" s="35"/>
    </row>
    <row r="89" spans="4:8" x14ac:dyDescent="0.25">
      <c r="E89" s="35"/>
    </row>
    <row r="90" spans="4:8" x14ac:dyDescent="0.25">
      <c r="E90" s="35"/>
    </row>
    <row r="91" spans="4:8" x14ac:dyDescent="0.25">
      <c r="E91" s="35"/>
    </row>
    <row r="92" spans="4:8" x14ac:dyDescent="0.25">
      <c r="E92" s="35"/>
    </row>
  </sheetData>
  <autoFilter ref="B9:H77" xr:uid="{17A99810-620B-4648-A665-DAA580F61ECE}">
    <sortState xmlns:xlrd2="http://schemas.microsoft.com/office/spreadsheetml/2017/richdata2" ref="B10:H77">
      <sortCondition ref="D9"/>
    </sortState>
  </autoFilter>
  <mergeCells count="1">
    <mergeCell ref="B6:E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D5160-E7BA-43B1-AB19-629A2F5AF12A}">
  <dimension ref="B1:H89"/>
  <sheetViews>
    <sheetView tabSelected="1" topLeftCell="B1" workbookViewId="0">
      <pane ySplit="9" topLeftCell="A49" activePane="bottomLeft" state="frozen"/>
      <selection activeCell="B6" sqref="B6:E7"/>
      <selection pane="bottomLeft" activeCell="D60" sqref="D6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105</v>
      </c>
    </row>
    <row r="4" spans="2:8" ht="15.75" thickBot="1" x14ac:dyDescent="0.3">
      <c r="B4" s="21" t="s">
        <v>4</v>
      </c>
      <c r="C4" s="22" t="s">
        <v>109</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t="str">
        <f>VLOOKUP(C10,[3]Export!$B:$D,3,0)</f>
        <v/>
      </c>
      <c r="F10" s="30">
        <f>VLOOKUP(C10,[3]Export!$B:$E,4,0)</f>
        <v>643.56000000000006</v>
      </c>
      <c r="G10" s="30" t="str">
        <f>VLOOKUP(C10,[3]Export!$B:$F,5,0)</f>
        <v/>
      </c>
      <c r="H10" s="30" t="str">
        <f>VLOOKUP(C10,[3]Export!$B:$G,6,0)</f>
        <v/>
      </c>
    </row>
    <row r="11" spans="2:8" x14ac:dyDescent="0.25">
      <c r="B11" s="28">
        <v>5</v>
      </c>
      <c r="C11" s="29">
        <v>658</v>
      </c>
      <c r="D11" s="28" t="s">
        <v>15</v>
      </c>
      <c r="E11" s="30">
        <f>VLOOKUP(C11,[3]Export!$B:$D,3,0)</f>
        <v>8530.73</v>
      </c>
      <c r="F11" s="30">
        <f>VLOOKUP(C11,[3]Export!$B:$E,4,0)</f>
        <v>9824.7099999999991</v>
      </c>
      <c r="G11" s="30">
        <f>VLOOKUP(C11,[3]Export!$B:$F,5,0)</f>
        <v>1878.75</v>
      </c>
      <c r="H11" s="30">
        <f>VLOOKUP(C11,[3]Export!$B:$G,6,0)</f>
        <v>3026.25</v>
      </c>
    </row>
    <row r="12" spans="2:8" x14ac:dyDescent="0.25">
      <c r="B12" s="28">
        <v>5</v>
      </c>
      <c r="C12" s="29">
        <v>875</v>
      </c>
      <c r="D12" s="28" t="s">
        <v>16</v>
      </c>
      <c r="E12" s="30">
        <f>VLOOKUP(C12,[3]Export!$B:$D,3,0)</f>
        <v>65.8</v>
      </c>
      <c r="F12" s="30">
        <f>VLOOKUP(C12,[3]Export!$B:$E,4,0)</f>
        <v>309.95999999999998</v>
      </c>
      <c r="G12" s="30" t="str">
        <f>VLOOKUP(C12,[3]Export!$B:$F,5,0)</f>
        <v/>
      </c>
      <c r="H12" s="30" t="str">
        <f>VLOOKUP(C12,[3]Export!$B:$G,6,0)</f>
        <v/>
      </c>
    </row>
    <row r="13" spans="2:8" x14ac:dyDescent="0.25">
      <c r="B13" s="28">
        <v>5</v>
      </c>
      <c r="C13" s="29">
        <v>659</v>
      </c>
      <c r="D13" s="28" t="s">
        <v>17</v>
      </c>
      <c r="E13" s="30">
        <f>VLOOKUP(C13,[3]Export!$B:$D,3,0)</f>
        <v>232.8</v>
      </c>
      <c r="F13" s="30">
        <f>VLOOKUP(C13,[3]Export!$B:$E,4,0)</f>
        <v>232.8</v>
      </c>
      <c r="G13" s="30">
        <f>VLOOKUP(C13,[3]Export!$B:$F,5,0)</f>
        <v>61.25</v>
      </c>
      <c r="H13" s="30">
        <f>VLOOKUP(C13,[3]Export!$B:$G,6,0)</f>
        <v>23.750000000000004</v>
      </c>
    </row>
    <row r="14" spans="2:8" x14ac:dyDescent="0.25">
      <c r="B14" s="28">
        <v>5</v>
      </c>
      <c r="C14" s="29">
        <v>319</v>
      </c>
      <c r="D14" s="28" t="s">
        <v>18</v>
      </c>
      <c r="E14" s="30">
        <f>VLOOKUP(C14,[3]Export!$B:$D,3,0)</f>
        <v>195</v>
      </c>
      <c r="F14" s="30">
        <f>VLOOKUP(C14,[3]Export!$B:$E,4,0)</f>
        <v>195</v>
      </c>
      <c r="G14" s="30" t="str">
        <f>VLOOKUP(C14,[3]Export!$B:$F,5,0)</f>
        <v/>
      </c>
      <c r="H14" s="30">
        <f>VLOOKUP(C14,[3]Export!$B:$G,6,0)</f>
        <v>2.5</v>
      </c>
    </row>
    <row r="15" spans="2:8" x14ac:dyDescent="0.25">
      <c r="B15" s="28">
        <v>5</v>
      </c>
      <c r="C15" s="29">
        <v>129</v>
      </c>
      <c r="D15" s="28" t="s">
        <v>20</v>
      </c>
      <c r="E15" s="30">
        <f>VLOOKUP(C15,[3]Export!$B:$D,3,0)</f>
        <v>1594.4799999999998</v>
      </c>
      <c r="F15" s="30">
        <f>VLOOKUP(C15,[3]Export!$B:$E,4,0)</f>
        <v>1594.4799999999998</v>
      </c>
      <c r="G15" s="30">
        <f>VLOOKUP(C15,[3]Export!$B:$F,5,0)</f>
        <v>37.5</v>
      </c>
      <c r="H15" s="30">
        <f>VLOOKUP(C15,[3]Export!$B:$G,6,0)</f>
        <v>37.5</v>
      </c>
    </row>
    <row r="16" spans="2:8" x14ac:dyDescent="0.25">
      <c r="B16" s="28">
        <v>5</v>
      </c>
      <c r="C16" s="29">
        <v>151</v>
      </c>
      <c r="D16" s="28" t="s">
        <v>21</v>
      </c>
      <c r="E16" s="30">
        <f>VLOOKUP(C16,[3]Export!$B:$D,3,0)</f>
        <v>179.06</v>
      </c>
      <c r="F16" s="30">
        <f>VLOOKUP(C16,[3]Export!$B:$E,4,0)</f>
        <v>179.06</v>
      </c>
      <c r="G16" s="30" t="str">
        <f>VLOOKUP(C16,[3]Export!$B:$F,5,0)</f>
        <v/>
      </c>
      <c r="H16" s="30" t="str">
        <f>VLOOKUP(C16,[3]Export!$B:$G,6,0)</f>
        <v/>
      </c>
    </row>
    <row r="17" spans="2:8" x14ac:dyDescent="0.25">
      <c r="B17" s="28">
        <v>5</v>
      </c>
      <c r="C17" s="29">
        <v>868</v>
      </c>
      <c r="D17" s="28" t="s">
        <v>22</v>
      </c>
      <c r="E17" s="30" t="str">
        <f>VLOOKUP(C17,[3]Export!$B:$D,3,0)</f>
        <v/>
      </c>
      <c r="F17" s="30">
        <f>VLOOKUP(C17,[3]Export!$B:$E,4,0)</f>
        <v>3013.39</v>
      </c>
      <c r="G17" s="30" t="str">
        <f>VLOOKUP(C17,[3]Export!$B:$F,5,0)</f>
        <v/>
      </c>
      <c r="H17" s="30">
        <f>VLOOKUP(C17,[3]Export!$B:$G,6,0)</f>
        <v>22.5</v>
      </c>
    </row>
    <row r="18" spans="2:8" x14ac:dyDescent="0.25">
      <c r="B18" s="28">
        <v>5</v>
      </c>
      <c r="C18" s="29">
        <v>869</v>
      </c>
      <c r="D18" s="28" t="s">
        <v>23</v>
      </c>
      <c r="E18" s="30">
        <f>VLOOKUP(C18,[3]Export!$B:$D,3,0)</f>
        <v>4674.6000000000004</v>
      </c>
      <c r="F18" s="30">
        <f>VLOOKUP(C18,[3]Export!$B:$E,4,0)</f>
        <v>5065.6100000000006</v>
      </c>
      <c r="G18" s="30" t="str">
        <f>VLOOKUP(C18,[3]Export!$B:$F,5,0)</f>
        <v/>
      </c>
      <c r="H18" s="30" t="str">
        <f>VLOOKUP(C18,[3]Export!$B:$G,6,0)</f>
        <v/>
      </c>
    </row>
    <row r="19" spans="2:8" x14ac:dyDescent="0.25">
      <c r="B19" s="28">
        <v>5</v>
      </c>
      <c r="C19" s="29">
        <v>564</v>
      </c>
      <c r="D19" s="28" t="s">
        <v>24</v>
      </c>
      <c r="E19" s="30">
        <f>VLOOKUP(C19,[3]Export!$B:$D,3,0)</f>
        <v>9597.85</v>
      </c>
      <c r="F19" s="30">
        <f>VLOOKUP(C19,[3]Export!$B:$E,4,0)</f>
        <v>12650.4</v>
      </c>
      <c r="G19" s="30">
        <f>VLOOKUP(C19,[3]Export!$B:$F,5,0)</f>
        <v>483.75</v>
      </c>
      <c r="H19" s="30">
        <f>VLOOKUP(C19,[3]Export!$B:$G,6,0)</f>
        <v>965</v>
      </c>
    </row>
    <row r="20" spans="2:8" x14ac:dyDescent="0.25">
      <c r="B20" s="28">
        <v>5</v>
      </c>
      <c r="C20" s="29">
        <v>870</v>
      </c>
      <c r="D20" s="28" t="s">
        <v>25</v>
      </c>
      <c r="E20" s="30">
        <f>VLOOKUP(C20,[3]Export!$B:$D,3,0)</f>
        <v>946.31999999999994</v>
      </c>
      <c r="F20" s="30">
        <f>VLOOKUP(C20,[3]Export!$B:$E,4,0)</f>
        <v>1198.1100000000001</v>
      </c>
      <c r="G20" s="30">
        <f>VLOOKUP(C20,[3]Export!$B:$F,5,0)</f>
        <v>163.75</v>
      </c>
      <c r="H20" s="30">
        <f>VLOOKUP(C20,[3]Export!$B:$G,6,0)</f>
        <v>197.5</v>
      </c>
    </row>
    <row r="21" spans="2:8" x14ac:dyDescent="0.25">
      <c r="B21" s="28">
        <v>5</v>
      </c>
      <c r="C21" s="29">
        <v>565</v>
      </c>
      <c r="D21" s="28" t="s">
        <v>26</v>
      </c>
      <c r="E21" s="30" t="str">
        <f>VLOOKUP(C21,[3]Export!$B:$D,3,0)</f>
        <v/>
      </c>
      <c r="F21" s="30">
        <f>VLOOKUP(C21,[3]Export!$B:$E,4,0)</f>
        <v>1686.97</v>
      </c>
      <c r="G21" s="30" t="str">
        <f>VLOOKUP(C21,[3]Export!$B:$F,5,0)</f>
        <v/>
      </c>
      <c r="H21" s="30" t="str">
        <f>VLOOKUP(C21,[3]Export!$B:$G,6,0)</f>
        <v/>
      </c>
    </row>
    <row r="22" spans="2:8" x14ac:dyDescent="0.25">
      <c r="B22" s="28">
        <v>5</v>
      </c>
      <c r="C22" s="29">
        <v>566</v>
      </c>
      <c r="D22" s="28" t="s">
        <v>27</v>
      </c>
      <c r="E22" s="30">
        <f>VLOOKUP(C22,[3]Export!$B:$D,3,0)</f>
        <v>164.5</v>
      </c>
      <c r="F22" s="30">
        <f>VLOOKUP(C22,[3]Export!$B:$E,4,0)</f>
        <v>3172.8999999999996</v>
      </c>
      <c r="G22" s="30" t="str">
        <f>VLOOKUP(C22,[3]Export!$B:$F,5,0)</f>
        <v/>
      </c>
      <c r="H22" s="30" t="str">
        <f>VLOOKUP(C22,[3]Export!$B:$G,6,0)</f>
        <v/>
      </c>
    </row>
    <row r="23" spans="2:8" x14ac:dyDescent="0.25">
      <c r="B23" s="28">
        <v>5</v>
      </c>
      <c r="C23" s="29">
        <v>876</v>
      </c>
      <c r="D23" s="28" t="s">
        <v>28</v>
      </c>
      <c r="E23" s="30">
        <f>VLOOKUP(C23,[3]Export!$B:$D,3,0)</f>
        <v>201.76</v>
      </c>
      <c r="F23" s="30">
        <f>VLOOKUP(C23,[3]Export!$B:$E,4,0)</f>
        <v>201.76</v>
      </c>
      <c r="G23" s="30" t="str">
        <f>VLOOKUP(C23,[3]Export!$B:$F,5,0)</f>
        <v/>
      </c>
      <c r="H23" s="30" t="str">
        <f>VLOOKUP(C23,[3]Export!$B:$G,6,0)</f>
        <v/>
      </c>
    </row>
    <row r="24" spans="2:8" x14ac:dyDescent="0.25">
      <c r="B24" s="28">
        <v>5</v>
      </c>
      <c r="C24" s="29">
        <v>321</v>
      </c>
      <c r="D24" s="28" t="s">
        <v>29</v>
      </c>
      <c r="E24" s="30">
        <f>VLOOKUP(C24,[3]Export!$B:$D,3,0)</f>
        <v>115.14999999999999</v>
      </c>
      <c r="F24" s="30">
        <f>VLOOKUP(C24,[3]Export!$B:$E,4,0)</f>
        <v>815.11999999999989</v>
      </c>
      <c r="G24" s="30" t="str">
        <f>VLOOKUP(C24,[3]Export!$B:$F,5,0)</f>
        <v/>
      </c>
      <c r="H24" s="30" t="str">
        <f>VLOOKUP(C24,[3]Export!$B:$G,6,0)</f>
        <v/>
      </c>
    </row>
    <row r="25" spans="2:8" x14ac:dyDescent="0.25">
      <c r="B25" s="28">
        <v>5</v>
      </c>
      <c r="C25" s="29">
        <v>864</v>
      </c>
      <c r="D25" s="28" t="s">
        <v>30</v>
      </c>
      <c r="E25" s="30">
        <f>VLOOKUP(C25,[3]Export!$B:$D,3,0)</f>
        <v>692</v>
      </c>
      <c r="F25" s="30">
        <f>VLOOKUP(C25,[3]Export!$B:$E,4,0)</f>
        <v>692</v>
      </c>
      <c r="G25" s="30">
        <f>VLOOKUP(C25,[3]Export!$B:$F,5,0)</f>
        <v>73.75</v>
      </c>
      <c r="H25" s="30">
        <f>VLOOKUP(C25,[3]Export!$B:$G,6,0)</f>
        <v>196.25</v>
      </c>
    </row>
    <row r="26" spans="2:8" x14ac:dyDescent="0.25">
      <c r="B26" s="28">
        <v>5</v>
      </c>
      <c r="C26" s="29">
        <v>152</v>
      </c>
      <c r="D26" s="28" t="s">
        <v>31</v>
      </c>
      <c r="E26" s="30">
        <f>VLOOKUP(C26,[3]Export!$B:$D,3,0)</f>
        <v>133.98000000000002</v>
      </c>
      <c r="F26" s="30">
        <f>VLOOKUP(C26,[3]Export!$B:$E,4,0)</f>
        <v>133.98000000000002</v>
      </c>
      <c r="G26" s="30" t="str">
        <f>VLOOKUP(C26,[3]Export!$B:$F,5,0)</f>
        <v/>
      </c>
      <c r="H26" s="30" t="str">
        <f>VLOOKUP(C26,[3]Export!$B:$G,6,0)</f>
        <v/>
      </c>
    </row>
    <row r="27" spans="2:8" x14ac:dyDescent="0.25">
      <c r="B27" s="28">
        <v>5</v>
      </c>
      <c r="C27" s="29">
        <v>567</v>
      </c>
      <c r="D27" s="28" t="s">
        <v>33</v>
      </c>
      <c r="E27" s="30">
        <f>VLOOKUP(C27,[3]Export!$B:$D,3,0)</f>
        <v>1672.38</v>
      </c>
      <c r="F27" s="30">
        <f>VLOOKUP(C27,[3]Export!$B:$E,4,0)</f>
        <v>1672.38</v>
      </c>
      <c r="G27" s="30">
        <f>VLOOKUP(C27,[3]Export!$B:$F,5,0)</f>
        <v>120</v>
      </c>
      <c r="H27" s="30">
        <f>VLOOKUP(C27,[3]Export!$B:$G,6,0)</f>
        <v>170</v>
      </c>
    </row>
    <row r="28" spans="2:8" x14ac:dyDescent="0.25">
      <c r="B28" s="28">
        <v>5</v>
      </c>
      <c r="C28" s="29">
        <v>67</v>
      </c>
      <c r="D28" s="28" t="s">
        <v>90</v>
      </c>
      <c r="E28" s="30">
        <f>VLOOKUP(C28,[3]Export!$B:$D,3,0)</f>
        <v>1494.72</v>
      </c>
      <c r="F28" s="30">
        <f>VLOOKUP(C28,[3]Export!$B:$E,4,0)</f>
        <v>2318.1999999999998</v>
      </c>
      <c r="G28" s="30" t="str">
        <f>VLOOKUP(C28,[3]Export!$B:$F,5,0)</f>
        <v/>
      </c>
      <c r="H28" s="30" t="str">
        <f>VLOOKUP(C28,[3]Export!$B:$G,6,0)</f>
        <v/>
      </c>
    </row>
    <row r="29" spans="2:8" x14ac:dyDescent="0.25">
      <c r="B29" s="28">
        <v>5</v>
      </c>
      <c r="C29" s="29">
        <v>698</v>
      </c>
      <c r="D29" s="28" t="s">
        <v>36</v>
      </c>
      <c r="E29" s="30">
        <f>VLOOKUP(C29,[3]Export!$B:$D,3,0)</f>
        <v>1197.3200000000002</v>
      </c>
      <c r="F29" s="30">
        <f>VLOOKUP(C29,[3]Export!$B:$E,4,0)</f>
        <v>1197.32</v>
      </c>
      <c r="G29" s="30">
        <f>VLOOKUP(C29,[3]Export!$B:$F,5,0)</f>
        <v>38.75</v>
      </c>
      <c r="H29" s="30">
        <f>VLOOKUP(C29,[3]Export!$B:$G,6,0)</f>
        <v>38.75</v>
      </c>
    </row>
    <row r="30" spans="2:8" x14ac:dyDescent="0.25">
      <c r="B30" s="28">
        <v>5</v>
      </c>
      <c r="C30" s="29">
        <v>662</v>
      </c>
      <c r="D30" s="28" t="s">
        <v>38</v>
      </c>
      <c r="E30" s="30" t="str">
        <f>VLOOKUP(C30,[3]Export!$B:$D,3,0)</f>
        <v/>
      </c>
      <c r="F30" s="30">
        <f>VLOOKUP(C30,[3]Export!$B:$E,4,0)</f>
        <v>330.73</v>
      </c>
      <c r="G30" s="30" t="str">
        <f>VLOOKUP(C30,[3]Export!$B:$F,5,0)</f>
        <v/>
      </c>
      <c r="H30" s="30" t="str">
        <f>VLOOKUP(C30,[3]Export!$B:$G,6,0)</f>
        <v/>
      </c>
    </row>
    <row r="31" spans="2:8" x14ac:dyDescent="0.25">
      <c r="B31" s="28">
        <v>5</v>
      </c>
      <c r="C31" s="29">
        <v>574</v>
      </c>
      <c r="D31" s="28" t="s">
        <v>39</v>
      </c>
      <c r="E31" s="30" t="str">
        <f>VLOOKUP(C31,[3]Export!$B:$D,3,0)</f>
        <v/>
      </c>
      <c r="F31" s="30">
        <f>VLOOKUP(C31,[3]Export!$B:$E,4,0)</f>
        <v>164.5</v>
      </c>
      <c r="G31" s="30" t="str">
        <f>VLOOKUP(C31,[3]Export!$B:$F,5,0)</f>
        <v/>
      </c>
      <c r="H31" s="30" t="str">
        <f>VLOOKUP(C31,[3]Export!$B:$G,6,0)</f>
        <v/>
      </c>
    </row>
    <row r="32" spans="2:8" x14ac:dyDescent="0.25">
      <c r="B32" s="28">
        <v>5</v>
      </c>
      <c r="C32" s="29">
        <v>576</v>
      </c>
      <c r="D32" s="28" t="s">
        <v>40</v>
      </c>
      <c r="E32" s="30" t="str">
        <f>VLOOKUP(C32,[3]Export!$B:$D,3,0)</f>
        <v/>
      </c>
      <c r="F32" s="30">
        <f>VLOOKUP(C32,[3]Export!$B:$E,4,0)</f>
        <v>294.54000000000002</v>
      </c>
      <c r="G32" s="30" t="str">
        <f>VLOOKUP(C32,[3]Export!$B:$F,5,0)</f>
        <v/>
      </c>
      <c r="H32" s="30" t="str">
        <f>VLOOKUP(C32,[3]Export!$B:$G,6,0)</f>
        <v/>
      </c>
    </row>
    <row r="33" spans="2:8" x14ac:dyDescent="0.25">
      <c r="B33" s="28">
        <v>5</v>
      </c>
      <c r="C33" s="29">
        <v>1122</v>
      </c>
      <c r="D33" s="28" t="s">
        <v>41</v>
      </c>
      <c r="E33" s="30">
        <f>VLOOKUP(C33,[3]Export!$B:$D,3,0)</f>
        <v>32.9</v>
      </c>
      <c r="F33" s="30">
        <f>VLOOKUP(C33,[3]Export!$B:$E,4,0)</f>
        <v>5166.68</v>
      </c>
      <c r="G33" s="30" t="str">
        <f>VLOOKUP(C33,[3]Export!$B:$F,5,0)</f>
        <v/>
      </c>
      <c r="H33" s="30" t="str">
        <f>VLOOKUP(C33,[3]Export!$B:$G,6,0)</f>
        <v/>
      </c>
    </row>
    <row r="34" spans="2:8" x14ac:dyDescent="0.25">
      <c r="B34" s="28">
        <v>5</v>
      </c>
      <c r="C34" s="29">
        <v>1143</v>
      </c>
      <c r="D34" s="28" t="s">
        <v>42</v>
      </c>
      <c r="E34" s="30">
        <f>VLOOKUP(C34,[3]Export!$B:$D,3,0)</f>
        <v>1138.74</v>
      </c>
      <c r="F34" s="30">
        <f>VLOOKUP(C34,[3]Export!$B:$E,4,0)</f>
        <v>408.53</v>
      </c>
      <c r="G34" s="30">
        <f>VLOOKUP(C34,[3]Export!$B:$F,5,0)</f>
        <v>122.5</v>
      </c>
      <c r="H34" s="30">
        <f>VLOOKUP(C34,[3]Export!$B:$G,6,0)</f>
        <v>225</v>
      </c>
    </row>
    <row r="35" spans="2:8" x14ac:dyDescent="0.25">
      <c r="B35" s="28">
        <v>5</v>
      </c>
      <c r="C35" s="29">
        <v>154</v>
      </c>
      <c r="D35" s="28" t="s">
        <v>44</v>
      </c>
      <c r="E35" s="30">
        <f>VLOOKUP(C35,[3]Export!$B:$D,3,0)</f>
        <v>1153.9100000000001</v>
      </c>
      <c r="F35" s="30">
        <f>VLOOKUP(C35,[3]Export!$B:$E,4,0)</f>
        <v>10761.46</v>
      </c>
      <c r="G35" s="30" t="str">
        <f>VLOOKUP(C35,[3]Export!$B:$F,5,0)</f>
        <v/>
      </c>
      <c r="H35" s="30" t="str">
        <f>VLOOKUP(C35,[3]Export!$B:$G,6,0)</f>
        <v/>
      </c>
    </row>
    <row r="36" spans="2:8" x14ac:dyDescent="0.25">
      <c r="B36" s="28">
        <v>5</v>
      </c>
      <c r="C36" s="29">
        <v>1144</v>
      </c>
      <c r="D36" s="28" t="s">
        <v>45</v>
      </c>
      <c r="E36" s="30" t="str">
        <f>VLOOKUP(C36,[3]Export!$B:$D,3,0)</f>
        <v/>
      </c>
      <c r="F36" s="30">
        <f>VLOOKUP(C36,[3]Export!$B:$E,4,0)</f>
        <v>150.43</v>
      </c>
      <c r="G36" s="30" t="str">
        <f>VLOOKUP(C36,[3]Export!$B:$F,5,0)</f>
        <v/>
      </c>
      <c r="H36" s="30">
        <f>VLOOKUP(C36,[3]Export!$B:$G,6,0)</f>
        <v>1.25</v>
      </c>
    </row>
    <row r="37" spans="2:8" x14ac:dyDescent="0.25">
      <c r="B37" s="28">
        <v>5</v>
      </c>
      <c r="C37" s="29">
        <v>568</v>
      </c>
      <c r="D37" s="28" t="s">
        <v>46</v>
      </c>
      <c r="E37" s="30">
        <f>VLOOKUP(C37,[3]Export!$B:$D,3,0)</f>
        <v>164.5</v>
      </c>
      <c r="F37" s="30">
        <f>VLOOKUP(C37,[3]Export!$B:$E,4,0)</f>
        <v>164.5</v>
      </c>
      <c r="G37" s="30" t="str">
        <f>VLOOKUP(C37,[3]Export!$B:$F,5,0)</f>
        <v/>
      </c>
      <c r="H37" s="30" t="str">
        <f>VLOOKUP(C37,[3]Export!$B:$G,6,0)</f>
        <v/>
      </c>
    </row>
    <row r="38" spans="2:8" x14ac:dyDescent="0.25">
      <c r="B38" s="28">
        <v>5</v>
      </c>
      <c r="C38" s="29">
        <v>569</v>
      </c>
      <c r="D38" s="28" t="s">
        <v>47</v>
      </c>
      <c r="E38" s="30">
        <f>VLOOKUP(C38,[3]Export!$B:$D,3,0)</f>
        <v>1007.1700000000001</v>
      </c>
      <c r="F38" s="30">
        <f>VLOOKUP(C38,[3]Export!$B:$E,4,0)</f>
        <v>1007.1700000000001</v>
      </c>
      <c r="G38" s="30" t="str">
        <f>VLOOKUP(C38,[3]Export!$B:$F,5,0)</f>
        <v/>
      </c>
      <c r="H38" s="30" t="str">
        <f>VLOOKUP(C38,[3]Export!$B:$G,6,0)</f>
        <v/>
      </c>
    </row>
    <row r="39" spans="2:8" x14ac:dyDescent="0.25">
      <c r="B39" s="28">
        <v>5</v>
      </c>
      <c r="C39" s="29">
        <v>570</v>
      </c>
      <c r="D39" s="28" t="s">
        <v>48</v>
      </c>
      <c r="E39" s="30">
        <f>VLOOKUP(C39,[3]Export!$B:$D,3,0)</f>
        <v>9086.1200000000008</v>
      </c>
      <c r="F39" s="30">
        <f>VLOOKUP(C39,[3]Export!$B:$E,4,0)</f>
        <v>17121.190000000002</v>
      </c>
      <c r="G39" s="30" t="str">
        <f>VLOOKUP(C39,[3]Export!$B:$F,5,0)</f>
        <v/>
      </c>
      <c r="H39" s="30" t="str">
        <f>VLOOKUP(C39,[3]Export!$B:$G,6,0)</f>
        <v/>
      </c>
    </row>
    <row r="40" spans="2:8" x14ac:dyDescent="0.25">
      <c r="B40" s="28">
        <v>5</v>
      </c>
      <c r="C40" s="29">
        <v>577</v>
      </c>
      <c r="D40" s="28" t="s">
        <v>49</v>
      </c>
      <c r="E40" s="30">
        <f>VLOOKUP(C40,[3]Export!$B:$D,3,0)</f>
        <v>644.13999999999987</v>
      </c>
      <c r="F40" s="30">
        <f>VLOOKUP(C40,[3]Export!$B:$E,4,0)</f>
        <v>1119.94</v>
      </c>
      <c r="G40" s="30">
        <f>VLOOKUP(C40,[3]Export!$B:$F,5,0)</f>
        <v>38.75</v>
      </c>
      <c r="H40" s="30">
        <f>VLOOKUP(C40,[3]Export!$B:$G,6,0)</f>
        <v>55</v>
      </c>
    </row>
    <row r="41" spans="2:8" x14ac:dyDescent="0.25">
      <c r="B41" s="28">
        <v>5</v>
      </c>
      <c r="C41" s="29">
        <v>1216</v>
      </c>
      <c r="D41" s="28" t="s">
        <v>50</v>
      </c>
      <c r="E41" s="30">
        <f>VLOOKUP(C41,[3]Export!$B:$D,3,0)</f>
        <v>82.25</v>
      </c>
      <c r="F41" s="30">
        <f>VLOOKUP(C41,[3]Export!$B:$E,4,0)</f>
        <v>82.25</v>
      </c>
      <c r="G41" s="30" t="str">
        <f>VLOOKUP(C41,[3]Export!$B:$F,5,0)</f>
        <v/>
      </c>
      <c r="H41" s="30" t="str">
        <f>VLOOKUP(C41,[3]Export!$B:$G,6,0)</f>
        <v/>
      </c>
    </row>
    <row r="42" spans="2:8" x14ac:dyDescent="0.25">
      <c r="B42" s="28">
        <v>5</v>
      </c>
      <c r="C42" s="29">
        <v>1697</v>
      </c>
      <c r="D42" s="28" t="s">
        <v>56</v>
      </c>
      <c r="E42" s="30" t="str">
        <f>VLOOKUP(C42,[3]Export!$B:$D,3,0)</f>
        <v/>
      </c>
      <c r="F42" s="30">
        <f>VLOOKUP(C42,[3]Export!$B:$E,4,0)</f>
        <v>148.05000000000001</v>
      </c>
      <c r="G42" s="30" t="str">
        <f>VLOOKUP(C42,[3]Export!$B:$F,5,0)</f>
        <v/>
      </c>
      <c r="H42" s="30" t="str">
        <f>VLOOKUP(C42,[3]Export!$B:$G,6,0)</f>
        <v/>
      </c>
    </row>
    <row r="43" spans="2:8" x14ac:dyDescent="0.25">
      <c r="B43" s="28">
        <v>5</v>
      </c>
      <c r="C43" s="29">
        <v>571</v>
      </c>
      <c r="D43" s="28" t="s">
        <v>52</v>
      </c>
      <c r="E43" s="30">
        <f>VLOOKUP(C43,[3]Export!$B:$D,3,0)</f>
        <v>2628.1</v>
      </c>
      <c r="F43" s="30">
        <f>VLOOKUP(C43,[3]Export!$B:$E,4,0)</f>
        <v>7352.27</v>
      </c>
      <c r="G43" s="30" t="str">
        <f>VLOOKUP(C43,[3]Export!$B:$F,5,0)</f>
        <v/>
      </c>
      <c r="H43" s="30" t="str">
        <f>VLOOKUP(C43,[3]Export!$B:$G,6,0)</f>
        <v/>
      </c>
    </row>
    <row r="44" spans="2:8" x14ac:dyDescent="0.25">
      <c r="B44" s="28">
        <v>5</v>
      </c>
      <c r="C44" s="29">
        <v>155</v>
      </c>
      <c r="D44" s="28" t="s">
        <v>53</v>
      </c>
      <c r="E44" s="30">
        <f>VLOOKUP(C44,[3]Export!$B:$D,3,0)</f>
        <v>3234</v>
      </c>
      <c r="F44" s="30">
        <f>VLOOKUP(C44,[3]Export!$B:$E,4,0)</f>
        <v>3234</v>
      </c>
      <c r="G44" s="30">
        <f>VLOOKUP(C44,[3]Export!$B:$F,5,0)</f>
        <v>492.50000000000006</v>
      </c>
      <c r="H44" s="30">
        <f>VLOOKUP(C44,[3]Export!$B:$G,6,0)</f>
        <v>691.25</v>
      </c>
    </row>
    <row r="45" spans="2:8" x14ac:dyDescent="0.25">
      <c r="B45" s="28">
        <v>5</v>
      </c>
      <c r="C45" s="29">
        <v>872</v>
      </c>
      <c r="D45" s="28" t="s">
        <v>54</v>
      </c>
      <c r="E45" s="30">
        <f>VLOOKUP(C45,[3]Export!$B:$D,3,0)</f>
        <v>98.7</v>
      </c>
      <c r="F45" s="30">
        <f>VLOOKUP(C45,[3]Export!$B:$E,4,0)</f>
        <v>98.7</v>
      </c>
      <c r="G45" s="30" t="str">
        <f>VLOOKUP(C45,[3]Export!$B:$F,5,0)</f>
        <v/>
      </c>
      <c r="H45" s="30" t="str">
        <f>VLOOKUP(C45,[3]Export!$B:$G,6,0)</f>
        <v/>
      </c>
    </row>
    <row r="46" spans="2:8" x14ac:dyDescent="0.25">
      <c r="B46" s="28">
        <v>5</v>
      </c>
      <c r="C46" s="29">
        <v>661</v>
      </c>
      <c r="D46" s="28" t="s">
        <v>55</v>
      </c>
      <c r="E46" s="30">
        <f>VLOOKUP(C46,[3]Export!$B:$D,3,0)</f>
        <v>816.56000000000006</v>
      </c>
      <c r="F46" s="30">
        <f>VLOOKUP(C46,[3]Export!$B:$E,4,0)</f>
        <v>1917.3600000000001</v>
      </c>
      <c r="G46" s="30">
        <f>VLOOKUP(C46,[3]Export!$B:$F,5,0)</f>
        <v>195</v>
      </c>
      <c r="H46" s="30">
        <f>VLOOKUP(C46,[3]Export!$B:$G,6,0)</f>
        <v>385</v>
      </c>
    </row>
    <row r="47" spans="2:8" x14ac:dyDescent="0.25">
      <c r="B47" s="28">
        <v>5</v>
      </c>
      <c r="C47" s="29">
        <v>572</v>
      </c>
      <c r="D47" s="28" t="s">
        <v>57</v>
      </c>
      <c r="E47" s="30">
        <f>VLOOKUP(C47,[3]Export!$B:$D,3,0)</f>
        <v>636.64</v>
      </c>
      <c r="F47" s="30">
        <f>VLOOKUP(C47,[3]Export!$B:$E,4,0)</f>
        <v>1817.23</v>
      </c>
      <c r="G47" s="30" t="str">
        <f>VLOOKUP(C47,[3]Export!$B:$F,5,0)</f>
        <v/>
      </c>
      <c r="H47" s="30" t="str">
        <f>VLOOKUP(C47,[3]Export!$B:$G,6,0)</f>
        <v/>
      </c>
    </row>
    <row r="48" spans="2:8" x14ac:dyDescent="0.25">
      <c r="B48" s="28">
        <v>5</v>
      </c>
      <c r="C48" s="29">
        <v>318</v>
      </c>
      <c r="D48" s="28" t="s">
        <v>58</v>
      </c>
      <c r="E48" s="30" t="str">
        <f>VLOOKUP(C48,[3]Export!$B:$D,3,0)</f>
        <v/>
      </c>
      <c r="F48" s="30">
        <f>VLOOKUP(C48,[3]Export!$B:$E,4,0)</f>
        <v>259.41999999999996</v>
      </c>
      <c r="G48" s="30" t="str">
        <f>VLOOKUP(C48,[3]Export!$B:$F,5,0)</f>
        <v/>
      </c>
      <c r="H48" s="30">
        <f>VLOOKUP(C48,[3]Export!$B:$G,6,0)</f>
        <v>75</v>
      </c>
    </row>
    <row r="49" spans="2:8" x14ac:dyDescent="0.25">
      <c r="B49" s="28">
        <v>5</v>
      </c>
      <c r="C49" s="29">
        <v>1145</v>
      </c>
      <c r="D49" s="28" t="s">
        <v>59</v>
      </c>
      <c r="E49" s="30">
        <f>VLOOKUP(C49,[3]Export!$B:$D,3,0)</f>
        <v>1187.2600000000002</v>
      </c>
      <c r="F49" s="30">
        <f>VLOOKUP(C49,[3]Export!$B:$E,4,0)</f>
        <v>1187.26</v>
      </c>
      <c r="G49" s="30">
        <f>VLOOKUP(C49,[3]Export!$B:$F,5,0)</f>
        <v>40</v>
      </c>
      <c r="H49" s="30">
        <f>VLOOKUP(C49,[3]Export!$B:$G,6,0)</f>
        <v>40</v>
      </c>
    </row>
    <row r="50" spans="2:8" x14ac:dyDescent="0.25">
      <c r="B50" s="28">
        <v>5</v>
      </c>
      <c r="C50" s="29">
        <v>699</v>
      </c>
      <c r="D50" s="28" t="s">
        <v>60</v>
      </c>
      <c r="E50" s="30">
        <f>VLOOKUP(C50,[3]Export!$B:$D,3,0)</f>
        <v>196.32</v>
      </c>
      <c r="F50" s="30">
        <f>VLOOKUP(C50,[3]Export!$B:$E,4,0)</f>
        <v>681.83999999999992</v>
      </c>
      <c r="G50" s="30">
        <f>VLOOKUP(C50,[3]Export!$B:$F,5,0)</f>
        <v>1.25</v>
      </c>
      <c r="H50" s="30">
        <f>VLOOKUP(C50,[3]Export!$B:$G,6,0)</f>
        <v>28.75</v>
      </c>
    </row>
    <row r="51" spans="2:8" x14ac:dyDescent="0.25">
      <c r="B51" s="28">
        <v>5</v>
      </c>
      <c r="C51" s="29">
        <v>1000</v>
      </c>
      <c r="D51" s="28" t="s">
        <v>61</v>
      </c>
      <c r="E51" s="30">
        <f>VLOOKUP(C51,[3]Export!$B:$D,3,0)</f>
        <v>1501.2299999999998</v>
      </c>
      <c r="F51" s="30">
        <f>VLOOKUP(C51,[3]Export!$B:$E,4,0)</f>
        <v>3206.8899999999994</v>
      </c>
      <c r="G51" s="30" t="str">
        <f>VLOOKUP(C51,[3]Export!$B:$F,5,0)</f>
        <v/>
      </c>
      <c r="H51" s="30" t="str">
        <f>VLOOKUP(C51,[3]Export!$B:$G,6,0)</f>
        <v/>
      </c>
    </row>
    <row r="52" spans="2:8" x14ac:dyDescent="0.25">
      <c r="B52" s="28">
        <v>5</v>
      </c>
      <c r="C52" s="29">
        <v>700</v>
      </c>
      <c r="D52" s="28" t="s">
        <v>63</v>
      </c>
      <c r="E52" s="30">
        <f>VLOOKUP(C52,[3]Export!$B:$D,3,0)</f>
        <v>615.88</v>
      </c>
      <c r="F52" s="30">
        <f>VLOOKUP(C52,[3]Export!$B:$E,4,0)</f>
        <v>1464.6</v>
      </c>
      <c r="G52" s="30">
        <f>VLOOKUP(C52,[3]Export!$B:$F,5,0)</f>
        <v>223.75</v>
      </c>
      <c r="H52" s="30">
        <f>VLOOKUP(C52,[3]Export!$B:$G,6,0)</f>
        <v>251.25</v>
      </c>
    </row>
    <row r="53" spans="2:8" x14ac:dyDescent="0.25">
      <c r="B53" s="28">
        <v>5</v>
      </c>
      <c r="C53" s="29">
        <v>873</v>
      </c>
      <c r="D53" s="28" t="s">
        <v>64</v>
      </c>
      <c r="E53" s="30">
        <f>VLOOKUP(C53,[3]Export!$B:$D,3,0)</f>
        <v>373.32</v>
      </c>
      <c r="F53" s="30">
        <f>VLOOKUP(C53,[3]Export!$B:$E,4,0)</f>
        <v>4194.34</v>
      </c>
      <c r="G53" s="30" t="str">
        <f>VLOOKUP(C53,[3]Export!$B:$F,5,0)</f>
        <v/>
      </c>
      <c r="H53" s="30">
        <f>VLOOKUP(C53,[3]Export!$B:$G,6,0)</f>
        <v>563.75</v>
      </c>
    </row>
    <row r="54" spans="2:8" x14ac:dyDescent="0.25">
      <c r="B54" s="28">
        <v>5</v>
      </c>
      <c r="C54" s="29">
        <v>1002</v>
      </c>
      <c r="D54" s="28" t="s">
        <v>65</v>
      </c>
      <c r="E54" s="30">
        <f>VLOOKUP(C54,[3]Export!$B:$D,3,0)</f>
        <v>2948.6</v>
      </c>
      <c r="F54" s="30">
        <f>VLOOKUP(C54,[3]Export!$B:$E,4,0)</f>
        <v>5153.18</v>
      </c>
      <c r="G54" s="30">
        <f>VLOOKUP(C54,[3]Export!$B:$F,5,0)</f>
        <v>226.25000000000003</v>
      </c>
      <c r="H54" s="30">
        <f>VLOOKUP(C54,[3]Export!$B:$G,6,0)</f>
        <v>226.25000000000003</v>
      </c>
    </row>
    <row r="55" spans="2:8" x14ac:dyDescent="0.25">
      <c r="B55" s="28">
        <v>5</v>
      </c>
      <c r="C55" s="29">
        <v>157</v>
      </c>
      <c r="D55" s="28" t="s">
        <v>66</v>
      </c>
      <c r="E55" s="30">
        <f>VLOOKUP(C55,[3]Export!$B:$D,3,0)</f>
        <v>3163.2200000000003</v>
      </c>
      <c r="F55" s="30">
        <f>VLOOKUP(C55,[3]Export!$B:$E,4,0)</f>
        <v>3163.2200000000003</v>
      </c>
      <c r="G55" s="30">
        <f>VLOOKUP(C55,[3]Export!$B:$F,5,0)</f>
        <v>148.75</v>
      </c>
      <c r="H55" s="30">
        <f>VLOOKUP(C55,[3]Export!$B:$G,6,0)</f>
        <v>148.75</v>
      </c>
    </row>
    <row r="56" spans="2:8" x14ac:dyDescent="0.25">
      <c r="B56" s="28">
        <v>5</v>
      </c>
      <c r="C56" s="29">
        <v>1001</v>
      </c>
      <c r="D56" s="28" t="s">
        <v>68</v>
      </c>
      <c r="E56" s="30">
        <f>VLOOKUP(C56,[3]Export!$B:$D,3,0)</f>
        <v>146.16</v>
      </c>
      <c r="F56" s="30">
        <f>VLOOKUP(C56,[3]Export!$B:$E,4,0)</f>
        <v>146.16</v>
      </c>
      <c r="G56" s="30">
        <f>VLOOKUP(C56,[3]Export!$B:$F,5,0)</f>
        <v>12.5</v>
      </c>
      <c r="H56" s="30">
        <f>VLOOKUP(C56,[3]Export!$B:$G,6,0)</f>
        <v>12.5</v>
      </c>
    </row>
    <row r="57" spans="2:8" x14ac:dyDescent="0.25">
      <c r="B57" s="28">
        <v>5</v>
      </c>
      <c r="C57" s="29">
        <v>701</v>
      </c>
      <c r="D57" s="28" t="s">
        <v>70</v>
      </c>
      <c r="E57" s="30">
        <f>VLOOKUP(C57,[3]Export!$B:$D,3,0)</f>
        <v>286.59999999999997</v>
      </c>
      <c r="F57" s="30">
        <f>VLOOKUP(C57,[3]Export!$B:$E,4,0)</f>
        <v>648.82999999999993</v>
      </c>
      <c r="G57" s="30">
        <f>VLOOKUP(C57,[3]Export!$B:$F,5,0)</f>
        <v>18.75</v>
      </c>
      <c r="H57" s="30">
        <f>VLOOKUP(C57,[3]Export!$B:$G,6,0)</f>
        <v>57.5</v>
      </c>
    </row>
    <row r="58" spans="2:8" x14ac:dyDescent="0.25">
      <c r="B58" s="28">
        <v>5</v>
      </c>
      <c r="C58" s="29">
        <v>158</v>
      </c>
      <c r="D58" s="28" t="s">
        <v>71</v>
      </c>
      <c r="E58" s="30">
        <f>VLOOKUP(C58,[3]Export!$B:$D,3,0)</f>
        <v>164.5</v>
      </c>
      <c r="F58" s="30" t="str">
        <f>VLOOKUP(C58,[3]Export!$B:$E,4,0)</f>
        <v/>
      </c>
      <c r="G58" s="30" t="str">
        <f>VLOOKUP(C58,[3]Export!$B:$F,5,0)</f>
        <v/>
      </c>
      <c r="H58" s="30" t="str">
        <f>VLOOKUP(C58,[3]Export!$B:$G,6,0)</f>
        <v/>
      </c>
    </row>
    <row r="59" spans="2:8" x14ac:dyDescent="0.25">
      <c r="B59" s="28">
        <v>5</v>
      </c>
      <c r="C59" s="29">
        <v>159</v>
      </c>
      <c r="D59" s="28" t="s">
        <v>72</v>
      </c>
      <c r="E59" s="30">
        <f>VLOOKUP(C59,[3]Export!$B:$D,3,0)</f>
        <v>1020.5100000000001</v>
      </c>
      <c r="F59" s="30">
        <f>VLOOKUP(C59,[3]Export!$B:$E,4,0)</f>
        <v>2619.11</v>
      </c>
      <c r="G59" s="30" t="str">
        <f>VLOOKUP(C59,[3]Export!$B:$F,5,0)</f>
        <v/>
      </c>
      <c r="H59" s="30" t="str">
        <f>VLOOKUP(C59,[3]Export!$B:$G,6,0)</f>
        <v/>
      </c>
    </row>
    <row r="60" spans="2:8" x14ac:dyDescent="0.25">
      <c r="B60" s="28">
        <v>5</v>
      </c>
      <c r="C60" s="29">
        <v>573</v>
      </c>
      <c r="D60" s="28" t="s">
        <v>73</v>
      </c>
      <c r="E60" s="30">
        <f>VLOOKUP(C60,[3]Export!$B:$D,3,0)</f>
        <v>1127.23</v>
      </c>
      <c r="F60" s="30">
        <f>VLOOKUP(C60,[3]Export!$B:$E,4,0)</f>
        <v>1127.23</v>
      </c>
      <c r="G60" s="30">
        <f>VLOOKUP(C60,[3]Export!$B:$F,5,0)</f>
        <v>211.25</v>
      </c>
      <c r="H60" s="30">
        <f>VLOOKUP(C60,[3]Export!$B:$G,6,0)</f>
        <v>425</v>
      </c>
    </row>
    <row r="61" spans="2:8" x14ac:dyDescent="0.25">
      <c r="B61" s="28">
        <v>5</v>
      </c>
      <c r="C61" s="29">
        <v>560</v>
      </c>
      <c r="D61" s="28" t="s">
        <v>74</v>
      </c>
      <c r="E61" s="30">
        <f>VLOOKUP(C61,[3]Export!$B:$D,3,0)</f>
        <v>2650.36</v>
      </c>
      <c r="F61" s="30">
        <f>VLOOKUP(C61,[3]Export!$B:$E,4,0)</f>
        <v>2650.36</v>
      </c>
      <c r="G61" s="30">
        <f>VLOOKUP(C61,[3]Export!$B:$F,5,0)</f>
        <v>142.5</v>
      </c>
      <c r="H61" s="30">
        <f>VLOOKUP(C61,[3]Export!$B:$G,6,0)</f>
        <v>188.75</v>
      </c>
    </row>
    <row r="62" spans="2:8" x14ac:dyDescent="0.25">
      <c r="B62" s="28">
        <v>5</v>
      </c>
      <c r="C62" s="29">
        <v>73</v>
      </c>
      <c r="D62" s="28" t="s">
        <v>89</v>
      </c>
      <c r="E62" s="30">
        <f>VLOOKUP(C62,[3]Export!$B:$D,3,0)</f>
        <v>13294.769999999997</v>
      </c>
      <c r="F62" s="30">
        <f>VLOOKUP(C62,[3]Export!$B:$E,4,0)</f>
        <v>15208.979999999996</v>
      </c>
      <c r="G62" s="30">
        <f>VLOOKUP(C62,[3]Export!$B:$F,5,0)</f>
        <v>5526.25</v>
      </c>
      <c r="H62" s="30">
        <f>VLOOKUP(C62,[3]Export!$B:$G,6,0)</f>
        <v>4310</v>
      </c>
    </row>
    <row r="63" spans="2:8" x14ac:dyDescent="0.25">
      <c r="B63" s="28">
        <v>5</v>
      </c>
      <c r="C63" s="29">
        <v>160</v>
      </c>
      <c r="D63" s="28" t="s">
        <v>75</v>
      </c>
      <c r="E63" s="30">
        <f>VLOOKUP(C63,[3]Export!$B:$D,3,0)</f>
        <v>1802.8</v>
      </c>
      <c r="F63" s="30">
        <f>VLOOKUP(C63,[3]Export!$B:$E,4,0)</f>
        <v>1593.2800000000002</v>
      </c>
      <c r="G63" s="30">
        <f>VLOOKUP(C63,[3]Export!$B:$F,5,0)</f>
        <v>237.49999999999997</v>
      </c>
      <c r="H63" s="30">
        <f>VLOOKUP(C63,[3]Export!$B:$G,6,0)</f>
        <v>417.5</v>
      </c>
    </row>
    <row r="64" spans="2:8" x14ac:dyDescent="0.25">
      <c r="B64" s="28">
        <v>5</v>
      </c>
      <c r="C64" s="29">
        <v>1368</v>
      </c>
      <c r="D64" s="28" t="s">
        <v>88</v>
      </c>
      <c r="E64" s="30">
        <f>VLOOKUP(C64,[3]Export!$B:$D,3,0)</f>
        <v>0</v>
      </c>
      <c r="F64" s="30">
        <f>VLOOKUP(C64,[3]Export!$B:$E,4,0)</f>
        <v>2826.4900000000002</v>
      </c>
      <c r="G64" s="30">
        <f>VLOOKUP(C64,[3]Export!$B:$F,5,0)</f>
        <v>106.25</v>
      </c>
      <c r="H64" s="30">
        <f>VLOOKUP(C64,[3]Export!$B:$G,6,0)</f>
        <v>626.25</v>
      </c>
    </row>
    <row r="65" spans="2:8" x14ac:dyDescent="0.25">
      <c r="B65" s="28">
        <v>5</v>
      </c>
      <c r="C65" s="29">
        <v>1233</v>
      </c>
      <c r="D65" s="28" t="s">
        <v>76</v>
      </c>
      <c r="E65" s="30">
        <f>VLOOKUP(C65,[3]Export!$B:$D,3,0)</f>
        <v>16.45</v>
      </c>
      <c r="F65" s="30">
        <f>VLOOKUP(C65,[3]Export!$B:$E,4,0)</f>
        <v>331.45</v>
      </c>
      <c r="G65" s="30" t="str">
        <f>VLOOKUP(C65,[3]Export!$B:$F,5,0)</f>
        <v/>
      </c>
      <c r="H65" s="30">
        <f>VLOOKUP(C65,[3]Export!$B:$G,6,0)</f>
        <v>8.75</v>
      </c>
    </row>
    <row r="66" spans="2:8" x14ac:dyDescent="0.25">
      <c r="B66" s="28">
        <v>5</v>
      </c>
      <c r="C66" s="29">
        <v>3870</v>
      </c>
      <c r="D66" s="28" t="s">
        <v>77</v>
      </c>
      <c r="E66" s="30">
        <f>VLOOKUP(C66,[3]Export!$B:$D,3,0)</f>
        <v>1278.3899999999999</v>
      </c>
      <c r="F66" s="30">
        <f>VLOOKUP(C66,[3]Export!$B:$E,4,0)</f>
        <v>2650.79</v>
      </c>
      <c r="G66" s="30" t="str">
        <f>VLOOKUP(C66,[3]Export!$B:$F,5,0)</f>
        <v/>
      </c>
      <c r="H66" s="30" t="str">
        <f>VLOOKUP(C66,[3]Export!$B:$G,6,0)</f>
        <v/>
      </c>
    </row>
    <row r="67" spans="2:8" x14ac:dyDescent="0.25">
      <c r="B67" s="28">
        <v>5</v>
      </c>
      <c r="C67" s="29">
        <v>3862</v>
      </c>
      <c r="D67" s="28" t="s">
        <v>78</v>
      </c>
      <c r="E67" s="30" t="str">
        <f>VLOOKUP(C67,[3]Export!$B:$D,3,0)</f>
        <v/>
      </c>
      <c r="F67" s="30" t="str">
        <f>VLOOKUP(C67,[3]Export!$B:$E,4,0)</f>
        <v/>
      </c>
      <c r="G67" s="30" t="str">
        <f>VLOOKUP(C67,[3]Export!$B:$F,5,0)</f>
        <v/>
      </c>
      <c r="H67" s="30" t="str">
        <f>VLOOKUP(C67,[3]Export!$B:$G,6,0)</f>
        <v/>
      </c>
    </row>
    <row r="68" spans="2:8" x14ac:dyDescent="0.25">
      <c r="B68" s="28">
        <v>5</v>
      </c>
      <c r="C68" s="29">
        <v>874</v>
      </c>
      <c r="D68" s="28" t="s">
        <v>80</v>
      </c>
      <c r="E68" s="30">
        <f>VLOOKUP(C68,[3]Export!$B:$D,3,0)</f>
        <v>1124.52</v>
      </c>
      <c r="F68" s="30">
        <f>VLOOKUP(C68,[3]Export!$B:$E,4,0)</f>
        <v>15070.580000000002</v>
      </c>
      <c r="G68" s="30">
        <f>VLOOKUP(C68,[3]Export!$B:$F,5,0)</f>
        <v>3.75</v>
      </c>
      <c r="H68" s="30">
        <f>VLOOKUP(C68,[3]Export!$B:$G,6,0)</f>
        <v>3.75</v>
      </c>
    </row>
    <row r="69" spans="2:8" x14ac:dyDescent="0.25">
      <c r="B69" s="28">
        <v>5</v>
      </c>
      <c r="C69" s="29">
        <v>1123</v>
      </c>
      <c r="D69" s="28" t="s">
        <v>81</v>
      </c>
      <c r="E69" s="30">
        <f>VLOOKUP(C69,[3]Export!$B:$D,3,0)</f>
        <v>196.32</v>
      </c>
      <c r="F69" s="30">
        <f>VLOOKUP(C69,[3]Export!$B:$E,4,0)</f>
        <v>3948.4300000000003</v>
      </c>
      <c r="G69" s="30" t="str">
        <f>VLOOKUP(C69,[3]Export!$B:$F,5,0)</f>
        <v/>
      </c>
      <c r="H69" s="30" t="str">
        <f>VLOOKUP(C69,[3]Export!$B:$G,6,0)</f>
        <v/>
      </c>
    </row>
    <row r="70" spans="2:8" x14ac:dyDescent="0.25">
      <c r="B70" s="28">
        <v>5</v>
      </c>
      <c r="C70" s="28">
        <v>578</v>
      </c>
      <c r="D70" s="28" t="s">
        <v>82</v>
      </c>
      <c r="E70" s="30" t="str">
        <f>VLOOKUP(C70,[3]Export!$B:$D,3,0)</f>
        <v/>
      </c>
      <c r="F70" s="30">
        <f>VLOOKUP(C70,[3]Export!$B:$E,4,0)</f>
        <v>395.28</v>
      </c>
      <c r="G70" s="30" t="str">
        <f>VLOOKUP(C70,[3]Export!$B:$F,5,0)</f>
        <v/>
      </c>
      <c r="H70" s="30">
        <f>VLOOKUP(C70,[3]Export!$B:$G,6,0)</f>
        <v>67.5</v>
      </c>
    </row>
    <row r="71" spans="2:8" x14ac:dyDescent="0.25">
      <c r="B71" s="28">
        <v>5</v>
      </c>
      <c r="C71" s="29">
        <v>563</v>
      </c>
      <c r="D71" s="28" t="s">
        <v>83</v>
      </c>
      <c r="E71" s="30" t="str">
        <f>VLOOKUP(C71,[3]Export!$B:$D,3,0)</f>
        <v/>
      </c>
      <c r="F71" s="30">
        <f>VLOOKUP(C71,[3]Export!$B:$E,4,0)</f>
        <v>1630.6799999999998</v>
      </c>
      <c r="G71" s="30" t="str">
        <f>VLOOKUP(C71,[3]Export!$B:$F,5,0)</f>
        <v/>
      </c>
      <c r="H71" s="30" t="str">
        <f>VLOOKUP(C71,[3]Export!$B:$G,6,0)</f>
        <v/>
      </c>
    </row>
    <row r="72" spans="2:8" x14ac:dyDescent="0.25">
      <c r="B72" s="28">
        <v>5</v>
      </c>
      <c r="C72" s="29">
        <v>1124</v>
      </c>
      <c r="D72" s="28" t="s">
        <v>84</v>
      </c>
      <c r="E72" s="30">
        <f>VLOOKUP(C72,[3]Export!$B:$D,3,0)</f>
        <v>795.8</v>
      </c>
      <c r="F72" s="30">
        <f>VLOOKUP(C72,[3]Export!$B:$E,4,0)</f>
        <v>795.8</v>
      </c>
      <c r="G72" s="30">
        <f>VLOOKUP(C72,[3]Export!$B:$F,5,0)</f>
        <v>251.25</v>
      </c>
      <c r="H72" s="30">
        <f>VLOOKUP(C72,[3]Export!$B:$G,6,0)</f>
        <v>251.25</v>
      </c>
    </row>
    <row r="73" spans="2:8" x14ac:dyDescent="0.25">
      <c r="B73" s="28">
        <v>5</v>
      </c>
      <c r="C73" s="29">
        <v>575</v>
      </c>
      <c r="D73" s="28" t="s">
        <v>85</v>
      </c>
      <c r="E73" s="30">
        <f>VLOOKUP(C73,[3]Export!$B:$D,3,0)</f>
        <v>133.98000000000002</v>
      </c>
      <c r="F73" s="30">
        <f>VLOOKUP(C73,[3]Export!$B:$E,4,0)</f>
        <v>3506.42</v>
      </c>
      <c r="G73" s="30" t="str">
        <f>VLOOKUP(C73,[3]Export!$B:$F,5,0)</f>
        <v/>
      </c>
      <c r="H73" s="30" t="str">
        <f>VLOOKUP(C73,[3]Export!$B:$G,6,0)</f>
        <v/>
      </c>
    </row>
    <row r="74" spans="2:8" x14ac:dyDescent="0.25">
      <c r="B74" s="28">
        <v>5</v>
      </c>
      <c r="C74" s="29">
        <v>877</v>
      </c>
      <c r="D74" s="28" t="s">
        <v>86</v>
      </c>
      <c r="E74" s="30">
        <f>VLOOKUP(C74,[3]Export!$B:$D,3,0)</f>
        <v>-21.42</v>
      </c>
      <c r="F74" s="30">
        <f>VLOOKUP(C74,[3]Export!$B:$E,4,0)</f>
        <v>455.73999999999995</v>
      </c>
      <c r="G74" s="30" t="str">
        <f>VLOOKUP(C74,[3]Export!$B:$F,5,0)</f>
        <v/>
      </c>
      <c r="H74" s="30" t="str">
        <f>VLOOKUP(C74,[3]Export!$B:$G,6,0)</f>
        <v/>
      </c>
    </row>
    <row r="76" spans="2:8" x14ac:dyDescent="0.25">
      <c r="D76" s="32" t="s">
        <v>13</v>
      </c>
      <c r="E76" s="33">
        <f>SUM(E10:E74)</f>
        <v>86414.980000000025</v>
      </c>
      <c r="F76" s="33">
        <f t="shared" ref="F76:H76" si="0">SUM(F10:F74)</f>
        <v>173053.59999999998</v>
      </c>
      <c r="G76" s="33">
        <f t="shared" si="0"/>
        <v>10856.25</v>
      </c>
      <c r="H76" s="33">
        <f t="shared" si="0"/>
        <v>13740</v>
      </c>
    </row>
    <row r="78" spans="2:8" x14ac:dyDescent="0.25">
      <c r="E78" s="35"/>
      <c r="F78" s="35"/>
      <c r="G78" s="35"/>
      <c r="H78" s="35"/>
    </row>
    <row r="79" spans="2:8" x14ac:dyDescent="0.25">
      <c r="D79"/>
      <c r="E79" s="35"/>
      <c r="F79" s="35"/>
      <c r="G79" s="35"/>
      <c r="H79" s="35"/>
    </row>
    <row r="80" spans="2:8" x14ac:dyDescent="0.25">
      <c r="D80"/>
      <c r="E80" s="35"/>
      <c r="F80" s="35"/>
      <c r="G80" s="35"/>
      <c r="H80" s="35"/>
    </row>
    <row r="81" spans="4:8" x14ac:dyDescent="0.25">
      <c r="D81"/>
      <c r="E81" s="37"/>
      <c r="F81" s="37"/>
      <c r="G81" s="37"/>
      <c r="H81" s="37"/>
    </row>
    <row r="82" spans="4:8" x14ac:dyDescent="0.25">
      <c r="D82"/>
    </row>
    <row r="83" spans="4:8" x14ac:dyDescent="0.25">
      <c r="D83"/>
      <c r="E83" s="35"/>
    </row>
    <row r="84" spans="4:8" x14ac:dyDescent="0.25">
      <c r="D84"/>
      <c r="E84" s="35"/>
    </row>
    <row r="85" spans="4:8" x14ac:dyDescent="0.25">
      <c r="D85"/>
      <c r="E85" s="35"/>
    </row>
    <row r="86" spans="4:8" x14ac:dyDescent="0.25">
      <c r="E86" s="35"/>
    </row>
    <row r="87" spans="4:8" x14ac:dyDescent="0.25">
      <c r="E87" s="35"/>
    </row>
    <row r="88" spans="4:8" x14ac:dyDescent="0.25">
      <c r="E88" s="35"/>
    </row>
    <row r="89" spans="4:8" x14ac:dyDescent="0.25">
      <c r="E89" s="35"/>
    </row>
  </sheetData>
  <sheetProtection algorithmName="SHA-512" hashValue="wtwxCBA4BAC6Rf5J4R9IZ6SUHXY2XEE0wEEkAjbidHdGEQPQH2EzwC5WBT+ZWOM65lMO4W50pLYhC2ucOd/fvQ==" saltValue="YmahtCQo+zxy+bfTW5OyAQ==" spinCount="100000" sheet="1" objects="1" scenarios="1"/>
  <autoFilter ref="B9:H74" xr:uid="{17A99810-620B-4648-A665-DAA580F61ECE}">
    <sortState xmlns:xlrd2="http://schemas.microsoft.com/office/spreadsheetml/2017/richdata2" ref="B10:H74">
      <sortCondition ref="D9"/>
    </sortState>
  </autoFilter>
  <mergeCells count="1">
    <mergeCell ref="B6:E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531D-2CC0-45C2-8F6F-2A8AF7F8305B}">
  <dimension ref="B1:H95"/>
  <sheetViews>
    <sheetView workbookViewId="0">
      <selection activeCell="B6" sqref="B6:E7"/>
    </sheetView>
  </sheetViews>
  <sheetFormatPr defaultRowHeight="15" x14ac:dyDescent="0.25"/>
  <cols>
    <col min="1" max="1" width="4.140625" customWidth="1"/>
    <col min="2" max="2" width="15.42578125" bestFit="1" customWidth="1"/>
    <col min="3" max="3" width="29.5703125" style="1" bestFit="1" customWidth="1"/>
    <col min="4" max="4" width="51" bestFit="1" customWidth="1"/>
    <col min="5" max="5" width="21" bestFit="1" customWidth="1"/>
    <col min="6" max="6" width="17.5703125" bestFit="1" customWidth="1"/>
    <col min="7" max="7" width="27.42578125" bestFit="1" customWidth="1"/>
    <col min="8" max="8" width="23.5703125" bestFit="1" customWidth="1"/>
  </cols>
  <sheetData>
    <row r="1" spans="2:8" ht="5.0999999999999996" customHeight="1" thickBot="1" x14ac:dyDescent="0.3"/>
    <row r="2" spans="2:8" ht="15.75" thickBot="1" x14ac:dyDescent="0.3">
      <c r="B2" s="2" t="s">
        <v>0</v>
      </c>
      <c r="C2" s="3" t="s">
        <v>1</v>
      </c>
    </row>
    <row r="3" spans="2:8" ht="15.75" thickBot="1" x14ac:dyDescent="0.3">
      <c r="B3" s="4" t="s">
        <v>2</v>
      </c>
      <c r="C3" s="3" t="s">
        <v>3</v>
      </c>
    </row>
    <row r="4" spans="2:8" ht="15.75" thickBot="1" x14ac:dyDescent="0.3">
      <c r="B4" s="4" t="s">
        <v>4</v>
      </c>
      <c r="C4" s="5" t="s">
        <v>91</v>
      </c>
    </row>
    <row r="6" spans="2:8" ht="15" customHeight="1" x14ac:dyDescent="0.25">
      <c r="B6" s="39" t="s">
        <v>95</v>
      </c>
      <c r="C6" s="40"/>
      <c r="D6" s="40"/>
      <c r="E6" s="41"/>
      <c r="F6" s="6"/>
      <c r="G6" s="6"/>
      <c r="H6" s="6"/>
    </row>
    <row r="7" spans="2:8" x14ac:dyDescent="0.25">
      <c r="B7" s="42"/>
      <c r="C7" s="43"/>
      <c r="D7" s="43"/>
      <c r="E7" s="44"/>
      <c r="F7" s="6"/>
      <c r="G7" s="6"/>
      <c r="H7" s="6"/>
    </row>
    <row r="8" spans="2:8" x14ac:dyDescent="0.25">
      <c r="B8" s="7"/>
      <c r="C8" s="8"/>
      <c r="D8" s="7"/>
      <c r="E8" s="7"/>
      <c r="F8" s="7"/>
      <c r="G8" s="7"/>
      <c r="H8" s="7"/>
    </row>
    <row r="9" spans="2:8" x14ac:dyDescent="0.25">
      <c r="B9" s="9" t="s">
        <v>6</v>
      </c>
      <c r="C9" s="10" t="s">
        <v>7</v>
      </c>
      <c r="D9" s="9" t="s">
        <v>8</v>
      </c>
      <c r="E9" s="9" t="s">
        <v>9</v>
      </c>
      <c r="F9" s="9" t="s">
        <v>10</v>
      </c>
      <c r="G9" s="9" t="s">
        <v>11</v>
      </c>
      <c r="H9" s="9" t="s">
        <v>12</v>
      </c>
    </row>
    <row r="10" spans="2:8" x14ac:dyDescent="0.25">
      <c r="B10" s="11">
        <v>5</v>
      </c>
      <c r="C10" s="12">
        <v>866</v>
      </c>
      <c r="D10" s="11" t="s">
        <v>14</v>
      </c>
      <c r="E10" s="13">
        <v>233.92</v>
      </c>
      <c r="F10" s="13">
        <v>0</v>
      </c>
      <c r="G10" s="13">
        <v>0</v>
      </c>
      <c r="H10" s="14">
        <v>0</v>
      </c>
    </row>
    <row r="11" spans="2:8" x14ac:dyDescent="0.25">
      <c r="B11" s="11">
        <v>5</v>
      </c>
      <c r="C11" s="12">
        <v>658</v>
      </c>
      <c r="D11" s="11" t="s">
        <v>15</v>
      </c>
      <c r="E11" s="13">
        <v>613.79999999999995</v>
      </c>
      <c r="F11" s="13">
        <v>0</v>
      </c>
      <c r="G11" s="13">
        <v>0</v>
      </c>
      <c r="H11" s="14">
        <v>0</v>
      </c>
    </row>
    <row r="12" spans="2:8" x14ac:dyDescent="0.25">
      <c r="B12" s="11">
        <v>5</v>
      </c>
      <c r="C12" s="12">
        <v>875</v>
      </c>
      <c r="D12" s="11" t="s">
        <v>16</v>
      </c>
      <c r="E12" s="13">
        <v>280.8</v>
      </c>
      <c r="F12" s="13">
        <v>0</v>
      </c>
      <c r="G12" s="13">
        <v>0</v>
      </c>
      <c r="H12" s="14">
        <v>0</v>
      </c>
    </row>
    <row r="13" spans="2:8" x14ac:dyDescent="0.25">
      <c r="B13" s="11">
        <v>5</v>
      </c>
      <c r="C13" s="12">
        <v>659</v>
      </c>
      <c r="D13" s="11" t="s">
        <v>17</v>
      </c>
      <c r="E13" s="13">
        <v>223.2</v>
      </c>
      <c r="F13" s="13">
        <v>0</v>
      </c>
      <c r="G13" s="13">
        <v>0</v>
      </c>
      <c r="H13" s="14">
        <v>0</v>
      </c>
    </row>
    <row r="14" spans="2:8" x14ac:dyDescent="0.25">
      <c r="B14" s="11">
        <v>5</v>
      </c>
      <c r="C14" s="12">
        <v>319</v>
      </c>
      <c r="D14" s="11" t="s">
        <v>18</v>
      </c>
      <c r="E14" s="13">
        <v>188.58</v>
      </c>
      <c r="F14" s="13">
        <v>0</v>
      </c>
      <c r="G14" s="13">
        <v>0</v>
      </c>
      <c r="H14" s="14">
        <v>0</v>
      </c>
    </row>
    <row r="15" spans="2:8" x14ac:dyDescent="0.25">
      <c r="B15" s="11">
        <v>5</v>
      </c>
      <c r="C15" s="12">
        <v>867</v>
      </c>
      <c r="D15" s="11" t="s">
        <v>19</v>
      </c>
      <c r="E15" s="13">
        <v>0</v>
      </c>
      <c r="F15" s="13">
        <v>0</v>
      </c>
      <c r="G15" s="13">
        <v>0</v>
      </c>
      <c r="H15" s="14">
        <v>0</v>
      </c>
    </row>
    <row r="16" spans="2:8" x14ac:dyDescent="0.25">
      <c r="B16" s="11">
        <v>5</v>
      </c>
      <c r="C16" s="12">
        <v>129</v>
      </c>
      <c r="D16" s="11" t="s">
        <v>20</v>
      </c>
      <c r="E16" s="13">
        <v>0</v>
      </c>
      <c r="F16" s="13">
        <v>0</v>
      </c>
      <c r="G16" s="13">
        <v>0</v>
      </c>
      <c r="H16" s="14">
        <v>0</v>
      </c>
    </row>
    <row r="17" spans="2:8" x14ac:dyDescent="0.25">
      <c r="B17" s="11">
        <v>5</v>
      </c>
      <c r="C17" s="12">
        <v>151</v>
      </c>
      <c r="D17" s="11" t="s">
        <v>21</v>
      </c>
      <c r="E17" s="13">
        <v>4552.6499999999996</v>
      </c>
      <c r="F17" s="13">
        <v>0</v>
      </c>
      <c r="G17" s="13">
        <v>1497.5</v>
      </c>
      <c r="H17" s="14">
        <v>0</v>
      </c>
    </row>
    <row r="18" spans="2:8" x14ac:dyDescent="0.25">
      <c r="B18" s="11">
        <v>5</v>
      </c>
      <c r="C18" s="12">
        <v>868</v>
      </c>
      <c r="D18" s="11" t="s">
        <v>22</v>
      </c>
      <c r="E18" s="13">
        <v>1244</v>
      </c>
      <c r="F18" s="13">
        <v>0</v>
      </c>
      <c r="G18" s="13">
        <v>0</v>
      </c>
      <c r="H18" s="14">
        <v>0</v>
      </c>
    </row>
    <row r="19" spans="2:8" x14ac:dyDescent="0.25">
      <c r="B19" s="11">
        <v>5</v>
      </c>
      <c r="C19" s="12">
        <v>869</v>
      </c>
      <c r="D19" s="11" t="s">
        <v>23</v>
      </c>
      <c r="E19" s="13">
        <v>4713.1400000000003</v>
      </c>
      <c r="F19" s="13">
        <v>0</v>
      </c>
      <c r="G19" s="13">
        <v>0</v>
      </c>
      <c r="H19" s="14">
        <v>0</v>
      </c>
    </row>
    <row r="20" spans="2:8" x14ac:dyDescent="0.25">
      <c r="B20" s="11">
        <v>5</v>
      </c>
      <c r="C20" s="12">
        <v>564</v>
      </c>
      <c r="D20" s="11" t="s">
        <v>24</v>
      </c>
      <c r="E20" s="13">
        <v>0</v>
      </c>
      <c r="F20" s="13">
        <v>0</v>
      </c>
      <c r="G20" s="13">
        <v>0</v>
      </c>
      <c r="H20" s="14">
        <v>0</v>
      </c>
    </row>
    <row r="21" spans="2:8" x14ac:dyDescent="0.25">
      <c r="B21" s="11">
        <v>5</v>
      </c>
      <c r="C21" s="12">
        <v>870</v>
      </c>
      <c r="D21" s="11" t="s">
        <v>25</v>
      </c>
      <c r="E21" s="13">
        <v>188.87</v>
      </c>
      <c r="F21" s="13">
        <v>-188.87</v>
      </c>
      <c r="G21" s="13">
        <v>0</v>
      </c>
      <c r="H21" s="14">
        <v>0</v>
      </c>
    </row>
    <row r="22" spans="2:8" x14ac:dyDescent="0.25">
      <c r="B22" s="11">
        <v>5</v>
      </c>
      <c r="C22" s="12">
        <v>565</v>
      </c>
      <c r="D22" s="11" t="s">
        <v>26</v>
      </c>
      <c r="E22" s="13">
        <v>3434.5799999999995</v>
      </c>
      <c r="F22" s="13">
        <v>0</v>
      </c>
      <c r="G22" s="13">
        <v>0</v>
      </c>
      <c r="H22" s="14">
        <v>0</v>
      </c>
    </row>
    <row r="23" spans="2:8" x14ac:dyDescent="0.25">
      <c r="B23" s="11">
        <v>5</v>
      </c>
      <c r="C23" s="12">
        <v>566</v>
      </c>
      <c r="D23" s="11" t="s">
        <v>27</v>
      </c>
      <c r="E23" s="13">
        <v>0</v>
      </c>
      <c r="F23" s="13">
        <v>0</v>
      </c>
      <c r="G23" s="13">
        <v>0</v>
      </c>
      <c r="H23" s="14">
        <v>0</v>
      </c>
    </row>
    <row r="24" spans="2:8" x14ac:dyDescent="0.25">
      <c r="B24" s="11">
        <v>5</v>
      </c>
      <c r="C24" s="12">
        <v>876</v>
      </c>
      <c r="D24" s="11" t="s">
        <v>28</v>
      </c>
      <c r="E24" s="13">
        <v>0</v>
      </c>
      <c r="F24" s="13">
        <v>0</v>
      </c>
      <c r="G24" s="13">
        <v>0</v>
      </c>
      <c r="H24" s="14">
        <v>0</v>
      </c>
    </row>
    <row r="25" spans="2:8" x14ac:dyDescent="0.25">
      <c r="B25" s="11">
        <v>5</v>
      </c>
      <c r="C25" s="12">
        <v>321</v>
      </c>
      <c r="D25" s="11" t="s">
        <v>29</v>
      </c>
      <c r="E25" s="13">
        <v>161.30000000000001</v>
      </c>
      <c r="F25" s="13">
        <v>0</v>
      </c>
      <c r="G25" s="13">
        <v>0</v>
      </c>
      <c r="H25" s="14">
        <v>0</v>
      </c>
    </row>
    <row r="26" spans="2:8" x14ac:dyDescent="0.25">
      <c r="B26" s="11">
        <v>5</v>
      </c>
      <c r="C26" s="12">
        <v>864</v>
      </c>
      <c r="D26" s="11" t="s">
        <v>30</v>
      </c>
      <c r="E26" s="13">
        <v>0</v>
      </c>
      <c r="F26" s="13">
        <v>0</v>
      </c>
      <c r="G26" s="13">
        <v>0</v>
      </c>
      <c r="H26" s="14">
        <v>0</v>
      </c>
    </row>
    <row r="27" spans="2:8" x14ac:dyDescent="0.25">
      <c r="B27" s="11">
        <v>5</v>
      </c>
      <c r="C27" s="12">
        <v>152</v>
      </c>
      <c r="D27" s="11" t="s">
        <v>31</v>
      </c>
      <c r="E27" s="13">
        <v>0</v>
      </c>
      <c r="F27" s="13">
        <v>0</v>
      </c>
      <c r="G27" s="13">
        <v>0</v>
      </c>
      <c r="H27" s="14">
        <v>0</v>
      </c>
    </row>
    <row r="28" spans="2:8" x14ac:dyDescent="0.25">
      <c r="B28" s="11">
        <v>5</v>
      </c>
      <c r="C28" s="12">
        <v>6554</v>
      </c>
      <c r="D28" s="11" t="s">
        <v>32</v>
      </c>
      <c r="E28" s="13">
        <v>0</v>
      </c>
      <c r="F28" s="13">
        <v>0</v>
      </c>
      <c r="G28" s="13">
        <v>0</v>
      </c>
      <c r="H28" s="14">
        <v>0</v>
      </c>
    </row>
    <row r="29" spans="2:8" x14ac:dyDescent="0.25">
      <c r="B29" s="11">
        <v>5</v>
      </c>
      <c r="C29" s="12">
        <v>567</v>
      </c>
      <c r="D29" s="11" t="s">
        <v>33</v>
      </c>
      <c r="E29" s="13">
        <v>1152</v>
      </c>
      <c r="F29" s="13">
        <v>0</v>
      </c>
      <c r="G29" s="13">
        <v>0</v>
      </c>
      <c r="H29" s="14">
        <v>0</v>
      </c>
    </row>
    <row r="30" spans="2:8" x14ac:dyDescent="0.25">
      <c r="B30" s="11">
        <v>5</v>
      </c>
      <c r="C30" s="12">
        <v>562</v>
      </c>
      <c r="D30" s="11" t="s">
        <v>34</v>
      </c>
      <c r="E30" s="13">
        <v>0</v>
      </c>
      <c r="F30" s="13">
        <v>0</v>
      </c>
      <c r="G30" s="13">
        <v>0</v>
      </c>
      <c r="H30" s="14">
        <v>0</v>
      </c>
    </row>
    <row r="31" spans="2:8" x14ac:dyDescent="0.25">
      <c r="B31" s="11">
        <v>5</v>
      </c>
      <c r="C31" s="12">
        <v>657</v>
      </c>
      <c r="D31" s="11" t="s">
        <v>35</v>
      </c>
      <c r="E31" s="13">
        <v>0</v>
      </c>
      <c r="F31" s="13">
        <v>0</v>
      </c>
      <c r="G31" s="13">
        <v>0</v>
      </c>
      <c r="H31" s="14">
        <v>0</v>
      </c>
    </row>
    <row r="32" spans="2:8" x14ac:dyDescent="0.25">
      <c r="B32" s="11">
        <v>5</v>
      </c>
      <c r="C32" s="12">
        <v>698</v>
      </c>
      <c r="D32" s="11" t="s">
        <v>36</v>
      </c>
      <c r="E32" s="13">
        <v>0</v>
      </c>
      <c r="F32" s="13">
        <v>0</v>
      </c>
      <c r="G32" s="13">
        <v>0</v>
      </c>
      <c r="H32" s="14">
        <v>0</v>
      </c>
    </row>
    <row r="33" spans="2:8" x14ac:dyDescent="0.25">
      <c r="B33" s="11">
        <v>5</v>
      </c>
      <c r="C33" s="12">
        <v>153</v>
      </c>
      <c r="D33" s="11" t="s">
        <v>37</v>
      </c>
      <c r="E33" s="13">
        <v>0</v>
      </c>
      <c r="F33" s="13">
        <v>0</v>
      </c>
      <c r="G33" s="13">
        <v>0</v>
      </c>
      <c r="H33" s="14">
        <v>0</v>
      </c>
    </row>
    <row r="34" spans="2:8" x14ac:dyDescent="0.25">
      <c r="B34" s="11">
        <v>5</v>
      </c>
      <c r="C34" s="12">
        <v>662</v>
      </c>
      <c r="D34" s="11" t="s">
        <v>38</v>
      </c>
      <c r="E34" s="13">
        <v>0</v>
      </c>
      <c r="F34" s="13">
        <v>0</v>
      </c>
      <c r="G34" s="13">
        <v>0</v>
      </c>
      <c r="H34" s="14">
        <v>0</v>
      </c>
    </row>
    <row r="35" spans="2:8" x14ac:dyDescent="0.25">
      <c r="B35" s="11">
        <v>5</v>
      </c>
      <c r="C35" s="12">
        <v>574</v>
      </c>
      <c r="D35" s="11" t="s">
        <v>39</v>
      </c>
      <c r="E35" s="13">
        <v>0</v>
      </c>
      <c r="F35" s="13">
        <v>0</v>
      </c>
      <c r="G35" s="13">
        <v>0</v>
      </c>
      <c r="H35" s="14">
        <v>0</v>
      </c>
    </row>
    <row r="36" spans="2:8" x14ac:dyDescent="0.25">
      <c r="B36" s="11">
        <v>5</v>
      </c>
      <c r="C36" s="12">
        <v>576</v>
      </c>
      <c r="D36" s="11" t="s">
        <v>40</v>
      </c>
      <c r="E36" s="13">
        <v>188.8</v>
      </c>
      <c r="F36" s="13">
        <v>0</v>
      </c>
      <c r="G36" s="13">
        <v>0</v>
      </c>
      <c r="H36" s="14">
        <v>0</v>
      </c>
    </row>
    <row r="37" spans="2:8" x14ac:dyDescent="0.25">
      <c r="B37" s="11">
        <v>5</v>
      </c>
      <c r="C37" s="12">
        <v>1122</v>
      </c>
      <c r="D37" s="11" t="s">
        <v>41</v>
      </c>
      <c r="E37" s="13">
        <v>0</v>
      </c>
      <c r="F37" s="13">
        <v>0</v>
      </c>
      <c r="G37" s="13">
        <v>0</v>
      </c>
      <c r="H37" s="14">
        <v>0</v>
      </c>
    </row>
    <row r="38" spans="2:8" x14ac:dyDescent="0.25">
      <c r="B38" s="11">
        <v>5</v>
      </c>
      <c r="C38" s="12">
        <v>1143</v>
      </c>
      <c r="D38" s="11" t="s">
        <v>42</v>
      </c>
      <c r="E38" s="13">
        <v>188.64</v>
      </c>
      <c r="F38" s="13">
        <v>0</v>
      </c>
      <c r="G38" s="13">
        <v>0</v>
      </c>
      <c r="H38" s="14">
        <v>0</v>
      </c>
    </row>
    <row r="39" spans="2:8" x14ac:dyDescent="0.25">
      <c r="B39" s="11">
        <v>5</v>
      </c>
      <c r="C39" s="12">
        <v>871</v>
      </c>
      <c r="D39" s="11" t="s">
        <v>43</v>
      </c>
      <c r="E39" s="13">
        <v>0</v>
      </c>
      <c r="F39" s="13">
        <v>0</v>
      </c>
      <c r="G39" s="13">
        <v>0</v>
      </c>
      <c r="H39" s="14">
        <v>0</v>
      </c>
    </row>
    <row r="40" spans="2:8" x14ac:dyDescent="0.25">
      <c r="B40" s="11">
        <v>5</v>
      </c>
      <c r="C40" s="12">
        <v>154</v>
      </c>
      <c r="D40" s="11" t="s">
        <v>44</v>
      </c>
      <c r="E40" s="13">
        <v>5904</v>
      </c>
      <c r="F40" s="13">
        <v>0</v>
      </c>
      <c r="G40" s="13">
        <v>0</v>
      </c>
      <c r="H40" s="14">
        <v>0</v>
      </c>
    </row>
    <row r="41" spans="2:8" x14ac:dyDescent="0.25">
      <c r="B41" s="11">
        <v>5</v>
      </c>
      <c r="C41" s="12">
        <v>1144</v>
      </c>
      <c r="D41" s="11" t="s">
        <v>45</v>
      </c>
      <c r="E41" s="13">
        <v>0</v>
      </c>
      <c r="F41" s="13">
        <v>0</v>
      </c>
      <c r="G41" s="13">
        <v>0</v>
      </c>
      <c r="H41" s="14">
        <v>0</v>
      </c>
    </row>
    <row r="42" spans="2:8" x14ac:dyDescent="0.25">
      <c r="B42" s="11">
        <v>5</v>
      </c>
      <c r="C42" s="12">
        <v>568</v>
      </c>
      <c r="D42" s="11" t="s">
        <v>46</v>
      </c>
      <c r="E42" s="13">
        <v>0</v>
      </c>
      <c r="F42" s="13">
        <v>0</v>
      </c>
      <c r="G42" s="13">
        <v>0</v>
      </c>
      <c r="H42" s="14">
        <v>0</v>
      </c>
    </row>
    <row r="43" spans="2:8" x14ac:dyDescent="0.25">
      <c r="B43" s="11">
        <v>5</v>
      </c>
      <c r="C43" s="12">
        <v>569</v>
      </c>
      <c r="D43" s="11" t="s">
        <v>47</v>
      </c>
      <c r="E43" s="13">
        <v>233.92</v>
      </c>
      <c r="F43" s="13">
        <v>0</v>
      </c>
      <c r="G43" s="13">
        <v>0</v>
      </c>
      <c r="H43" s="14">
        <v>0</v>
      </c>
    </row>
    <row r="44" spans="2:8" x14ac:dyDescent="0.25">
      <c r="B44" s="11">
        <v>5</v>
      </c>
      <c r="C44" s="12">
        <v>570</v>
      </c>
      <c r="D44" s="11" t="s">
        <v>48</v>
      </c>
      <c r="E44" s="13">
        <v>6230.35</v>
      </c>
      <c r="F44" s="13">
        <v>-3642.1</v>
      </c>
      <c r="G44" s="13">
        <v>0</v>
      </c>
      <c r="H44" s="14">
        <v>0</v>
      </c>
    </row>
    <row r="45" spans="2:8" x14ac:dyDescent="0.25">
      <c r="B45" s="11">
        <v>5</v>
      </c>
      <c r="C45" s="12">
        <v>577</v>
      </c>
      <c r="D45" s="11" t="s">
        <v>49</v>
      </c>
      <c r="E45" s="13">
        <v>248.54</v>
      </c>
      <c r="F45" s="13">
        <v>0</v>
      </c>
      <c r="G45" s="13">
        <v>0</v>
      </c>
      <c r="H45" s="14">
        <v>0</v>
      </c>
    </row>
    <row r="46" spans="2:8" x14ac:dyDescent="0.25">
      <c r="B46" s="11">
        <v>5</v>
      </c>
      <c r="C46" s="12">
        <v>1216</v>
      </c>
      <c r="D46" s="11" t="s">
        <v>50</v>
      </c>
      <c r="E46" s="13">
        <v>189.06</v>
      </c>
      <c r="F46" s="13">
        <v>0</v>
      </c>
      <c r="G46" s="13">
        <v>0</v>
      </c>
      <c r="H46" s="14">
        <v>0</v>
      </c>
    </row>
    <row r="47" spans="2:8" x14ac:dyDescent="0.25">
      <c r="B47" s="11">
        <v>5</v>
      </c>
      <c r="C47" s="12">
        <v>660</v>
      </c>
      <c r="D47" s="11" t="s">
        <v>51</v>
      </c>
      <c r="E47" s="13">
        <v>0</v>
      </c>
      <c r="F47" s="13">
        <v>0</v>
      </c>
      <c r="G47" s="13">
        <v>0</v>
      </c>
      <c r="H47" s="14">
        <v>0</v>
      </c>
    </row>
    <row r="48" spans="2:8" x14ac:dyDescent="0.25">
      <c r="B48" s="11">
        <v>5</v>
      </c>
      <c r="C48" s="12">
        <v>571</v>
      </c>
      <c r="D48" s="11" t="s">
        <v>52</v>
      </c>
      <c r="E48" s="13">
        <v>0</v>
      </c>
      <c r="F48" s="13">
        <v>0</v>
      </c>
      <c r="G48" s="13">
        <v>0</v>
      </c>
      <c r="H48" s="14">
        <v>0</v>
      </c>
    </row>
    <row r="49" spans="2:8" x14ac:dyDescent="0.25">
      <c r="B49" s="11">
        <v>5</v>
      </c>
      <c r="C49" s="12">
        <v>155</v>
      </c>
      <c r="D49" s="11" t="s">
        <v>53</v>
      </c>
      <c r="E49" s="13">
        <v>0</v>
      </c>
      <c r="F49" s="13">
        <v>0</v>
      </c>
      <c r="G49" s="13">
        <v>0</v>
      </c>
      <c r="H49" s="14">
        <v>0</v>
      </c>
    </row>
    <row r="50" spans="2:8" x14ac:dyDescent="0.25">
      <c r="B50" s="11">
        <v>5</v>
      </c>
      <c r="C50" s="12">
        <v>872</v>
      </c>
      <c r="D50" s="11" t="s">
        <v>54</v>
      </c>
      <c r="E50" s="13">
        <v>316.8</v>
      </c>
      <c r="F50" s="13">
        <v>0</v>
      </c>
      <c r="G50" s="13">
        <v>0</v>
      </c>
      <c r="H50" s="14">
        <v>0</v>
      </c>
    </row>
    <row r="51" spans="2:8" x14ac:dyDescent="0.25">
      <c r="B51" s="11">
        <v>5</v>
      </c>
      <c r="C51" s="12">
        <v>661</v>
      </c>
      <c r="D51" s="11" t="s">
        <v>55</v>
      </c>
      <c r="E51" s="13">
        <v>0</v>
      </c>
      <c r="F51" s="13">
        <v>0</v>
      </c>
      <c r="G51" s="13">
        <v>0</v>
      </c>
      <c r="H51" s="14">
        <v>0</v>
      </c>
    </row>
    <row r="52" spans="2:8" x14ac:dyDescent="0.25">
      <c r="B52" s="11">
        <v>5</v>
      </c>
      <c r="C52" s="12">
        <v>1697</v>
      </c>
      <c r="D52" s="11" t="s">
        <v>56</v>
      </c>
      <c r="E52" s="13">
        <v>0</v>
      </c>
      <c r="F52" s="13">
        <v>0</v>
      </c>
      <c r="G52" s="13">
        <v>0</v>
      </c>
      <c r="H52" s="14">
        <v>0</v>
      </c>
    </row>
    <row r="53" spans="2:8" x14ac:dyDescent="0.25">
      <c r="B53" s="11">
        <v>5</v>
      </c>
      <c r="C53" s="12">
        <v>572</v>
      </c>
      <c r="D53" s="11" t="s">
        <v>57</v>
      </c>
      <c r="E53" s="13">
        <v>0</v>
      </c>
      <c r="F53" s="13">
        <v>0</v>
      </c>
      <c r="G53" s="13">
        <v>0</v>
      </c>
      <c r="H53" s="14">
        <v>0</v>
      </c>
    </row>
    <row r="54" spans="2:8" x14ac:dyDescent="0.25">
      <c r="B54" s="11">
        <v>5</v>
      </c>
      <c r="C54" s="12">
        <v>318</v>
      </c>
      <c r="D54" s="11" t="s">
        <v>58</v>
      </c>
      <c r="E54" s="13">
        <v>0</v>
      </c>
      <c r="F54" s="13">
        <v>0</v>
      </c>
      <c r="G54" s="13">
        <v>0</v>
      </c>
      <c r="H54" s="14">
        <v>0</v>
      </c>
    </row>
    <row r="55" spans="2:8" x14ac:dyDescent="0.25">
      <c r="B55" s="11">
        <v>5</v>
      </c>
      <c r="C55" s="12">
        <v>1145</v>
      </c>
      <c r="D55" s="11" t="s">
        <v>59</v>
      </c>
      <c r="E55" s="13">
        <v>455</v>
      </c>
      <c r="F55" s="13">
        <v>0</v>
      </c>
      <c r="G55" s="13">
        <v>0</v>
      </c>
      <c r="H55" s="14">
        <v>0</v>
      </c>
    </row>
    <row r="56" spans="2:8" x14ac:dyDescent="0.25">
      <c r="B56" s="11">
        <v>5</v>
      </c>
      <c r="C56" s="12">
        <v>699</v>
      </c>
      <c r="D56" s="11" t="s">
        <v>60</v>
      </c>
      <c r="E56" s="13">
        <v>0</v>
      </c>
      <c r="F56" s="13">
        <v>0</v>
      </c>
      <c r="G56" s="13">
        <v>1.25</v>
      </c>
      <c r="H56" s="14">
        <v>0</v>
      </c>
    </row>
    <row r="57" spans="2:8" x14ac:dyDescent="0.25">
      <c r="B57" s="11">
        <v>5</v>
      </c>
      <c r="C57" s="12">
        <v>1000</v>
      </c>
      <c r="D57" s="11" t="s">
        <v>61</v>
      </c>
      <c r="E57" s="13">
        <v>2309.58</v>
      </c>
      <c r="F57" s="13">
        <v>0</v>
      </c>
      <c r="G57" s="13">
        <v>0</v>
      </c>
      <c r="H57" s="14">
        <v>0</v>
      </c>
    </row>
    <row r="58" spans="2:8" x14ac:dyDescent="0.25">
      <c r="B58" s="11">
        <v>5</v>
      </c>
      <c r="C58" s="12">
        <v>156</v>
      </c>
      <c r="D58" s="11" t="s">
        <v>62</v>
      </c>
      <c r="E58" s="13">
        <v>0</v>
      </c>
      <c r="F58" s="13">
        <v>0</v>
      </c>
      <c r="G58" s="13">
        <v>0</v>
      </c>
      <c r="H58" s="14">
        <v>0</v>
      </c>
    </row>
    <row r="59" spans="2:8" x14ac:dyDescent="0.25">
      <c r="B59" s="11">
        <v>5</v>
      </c>
      <c r="C59" s="12">
        <v>700</v>
      </c>
      <c r="D59" s="11" t="s">
        <v>63</v>
      </c>
      <c r="E59" s="13">
        <v>0</v>
      </c>
      <c r="F59" s="13">
        <v>0</v>
      </c>
      <c r="G59" s="13">
        <v>0</v>
      </c>
      <c r="H59" s="14">
        <v>0</v>
      </c>
    </row>
    <row r="60" spans="2:8" x14ac:dyDescent="0.25">
      <c r="B60" s="11">
        <v>5</v>
      </c>
      <c r="C60" s="12">
        <v>873</v>
      </c>
      <c r="D60" s="11" t="s">
        <v>64</v>
      </c>
      <c r="E60" s="13">
        <v>9797.5499999999993</v>
      </c>
      <c r="F60" s="13">
        <v>0</v>
      </c>
      <c r="G60" s="13">
        <v>0</v>
      </c>
      <c r="H60" s="14">
        <v>0</v>
      </c>
    </row>
    <row r="61" spans="2:8" x14ac:dyDescent="0.25">
      <c r="B61" s="11">
        <v>5</v>
      </c>
      <c r="C61" s="12">
        <v>1002</v>
      </c>
      <c r="D61" s="11" t="s">
        <v>65</v>
      </c>
      <c r="E61" s="13">
        <v>3558.93</v>
      </c>
      <c r="F61" s="13">
        <v>-3558.93</v>
      </c>
      <c r="G61" s="13">
        <v>0</v>
      </c>
      <c r="H61" s="14">
        <v>0</v>
      </c>
    </row>
    <row r="62" spans="2:8" x14ac:dyDescent="0.25">
      <c r="B62" s="11">
        <v>5</v>
      </c>
      <c r="C62" s="12">
        <v>157</v>
      </c>
      <c r="D62" s="11" t="s">
        <v>66</v>
      </c>
      <c r="E62" s="13">
        <v>0</v>
      </c>
      <c r="F62" s="13">
        <v>0</v>
      </c>
      <c r="G62" s="13">
        <v>0</v>
      </c>
      <c r="H62" s="14">
        <v>0</v>
      </c>
    </row>
    <row r="63" spans="2:8" x14ac:dyDescent="0.25">
      <c r="B63" s="11">
        <v>5</v>
      </c>
      <c r="C63" s="12">
        <v>320</v>
      </c>
      <c r="D63" s="11" t="s">
        <v>67</v>
      </c>
      <c r="E63" s="13">
        <v>0</v>
      </c>
      <c r="F63" s="13">
        <v>0</v>
      </c>
      <c r="G63" s="13">
        <v>0</v>
      </c>
      <c r="H63" s="14">
        <v>0</v>
      </c>
    </row>
    <row r="64" spans="2:8" x14ac:dyDescent="0.25">
      <c r="B64" s="11">
        <v>5</v>
      </c>
      <c r="C64" s="12">
        <v>1001</v>
      </c>
      <c r="D64" s="11" t="s">
        <v>68</v>
      </c>
      <c r="E64" s="13">
        <v>0</v>
      </c>
      <c r="F64" s="13">
        <v>0</v>
      </c>
      <c r="G64" s="13">
        <v>0</v>
      </c>
      <c r="H64" s="14">
        <v>0</v>
      </c>
    </row>
    <row r="65" spans="2:8" x14ac:dyDescent="0.25">
      <c r="B65" s="11">
        <v>5</v>
      </c>
      <c r="C65" s="12">
        <v>1146</v>
      </c>
      <c r="D65" s="11" t="s">
        <v>69</v>
      </c>
      <c r="E65" s="13">
        <v>0</v>
      </c>
      <c r="F65" s="13">
        <v>0</v>
      </c>
      <c r="G65" s="13">
        <v>0</v>
      </c>
      <c r="H65" s="14">
        <v>0</v>
      </c>
    </row>
    <row r="66" spans="2:8" x14ac:dyDescent="0.25">
      <c r="B66" s="11">
        <v>5</v>
      </c>
      <c r="C66" s="12">
        <v>701</v>
      </c>
      <c r="D66" s="11" t="s">
        <v>70</v>
      </c>
      <c r="E66" s="13">
        <v>189.12</v>
      </c>
      <c r="F66" s="13">
        <v>-189.12</v>
      </c>
      <c r="G66" s="13">
        <v>0</v>
      </c>
      <c r="H66" s="14">
        <v>0</v>
      </c>
    </row>
    <row r="67" spans="2:8" x14ac:dyDescent="0.25">
      <c r="B67" s="11">
        <v>5</v>
      </c>
      <c r="C67" s="12">
        <v>158</v>
      </c>
      <c r="D67" s="11" t="s">
        <v>71</v>
      </c>
      <c r="E67" s="13">
        <v>0</v>
      </c>
      <c r="F67" s="13">
        <v>0</v>
      </c>
      <c r="G67" s="13">
        <v>0</v>
      </c>
      <c r="H67" s="14">
        <v>0</v>
      </c>
    </row>
    <row r="68" spans="2:8" x14ac:dyDescent="0.25">
      <c r="B68" s="11">
        <v>5</v>
      </c>
      <c r="C68" s="12">
        <v>159</v>
      </c>
      <c r="D68" s="11" t="s">
        <v>72</v>
      </c>
      <c r="E68" s="13">
        <v>188.6</v>
      </c>
      <c r="F68" s="13">
        <v>0</v>
      </c>
      <c r="G68" s="13">
        <v>0</v>
      </c>
      <c r="H68" s="14">
        <v>0</v>
      </c>
    </row>
    <row r="69" spans="2:8" x14ac:dyDescent="0.25">
      <c r="B69" s="11">
        <v>5</v>
      </c>
      <c r="C69" s="12">
        <v>573</v>
      </c>
      <c r="D69" s="11" t="s">
        <v>73</v>
      </c>
      <c r="E69" s="13">
        <v>1430.6</v>
      </c>
      <c r="F69" s="13">
        <v>0</v>
      </c>
      <c r="G69" s="13">
        <v>0</v>
      </c>
      <c r="H69" s="14">
        <v>0</v>
      </c>
    </row>
    <row r="70" spans="2:8" x14ac:dyDescent="0.25">
      <c r="B70" s="11">
        <v>5</v>
      </c>
      <c r="C70" s="12">
        <v>560</v>
      </c>
      <c r="D70" s="11" t="s">
        <v>74</v>
      </c>
      <c r="E70" s="13">
        <v>386.1</v>
      </c>
      <c r="F70" s="13">
        <v>0</v>
      </c>
      <c r="G70" s="13">
        <v>1.25</v>
      </c>
      <c r="H70" s="14">
        <v>0</v>
      </c>
    </row>
    <row r="71" spans="2:8" x14ac:dyDescent="0.25">
      <c r="B71" s="11">
        <v>5</v>
      </c>
      <c r="C71" s="12">
        <v>160</v>
      </c>
      <c r="D71" s="11" t="s">
        <v>75</v>
      </c>
      <c r="E71" s="13">
        <v>0</v>
      </c>
      <c r="F71" s="13">
        <v>0</v>
      </c>
      <c r="G71" s="13">
        <v>203.75</v>
      </c>
      <c r="H71" s="14">
        <v>0</v>
      </c>
    </row>
    <row r="72" spans="2:8" x14ac:dyDescent="0.25">
      <c r="B72" s="11">
        <v>5</v>
      </c>
      <c r="C72" s="12">
        <v>1233</v>
      </c>
      <c r="D72" s="11" t="s">
        <v>76</v>
      </c>
      <c r="E72" s="13">
        <v>0</v>
      </c>
      <c r="F72" s="13">
        <v>0</v>
      </c>
      <c r="G72" s="13">
        <v>0</v>
      </c>
      <c r="H72" s="14">
        <v>0</v>
      </c>
    </row>
    <row r="73" spans="2:8" x14ac:dyDescent="0.25">
      <c r="B73" s="11">
        <v>5</v>
      </c>
      <c r="C73" s="12">
        <v>3870</v>
      </c>
      <c r="D73" s="11" t="s">
        <v>77</v>
      </c>
      <c r="E73" s="13">
        <v>0</v>
      </c>
      <c r="F73" s="13">
        <v>0</v>
      </c>
      <c r="G73" s="13">
        <v>0</v>
      </c>
      <c r="H73" s="14">
        <v>0</v>
      </c>
    </row>
    <row r="74" spans="2:8" x14ac:dyDescent="0.25">
      <c r="B74" s="11">
        <v>5</v>
      </c>
      <c r="C74" s="12">
        <v>3862</v>
      </c>
      <c r="D74" s="11" t="s">
        <v>78</v>
      </c>
      <c r="E74" s="13">
        <v>1028.7</v>
      </c>
      <c r="F74" s="13">
        <v>0</v>
      </c>
      <c r="G74" s="13">
        <v>0</v>
      </c>
      <c r="H74" s="14">
        <v>0</v>
      </c>
    </row>
    <row r="75" spans="2:8" x14ac:dyDescent="0.25">
      <c r="B75" s="11">
        <v>5</v>
      </c>
      <c r="C75" s="12">
        <v>3855</v>
      </c>
      <c r="D75" s="11" t="s">
        <v>79</v>
      </c>
      <c r="E75" s="13">
        <v>0</v>
      </c>
      <c r="F75" s="13">
        <v>0</v>
      </c>
      <c r="G75" s="13">
        <v>0</v>
      </c>
      <c r="H75" s="14">
        <v>0</v>
      </c>
    </row>
    <row r="76" spans="2:8" x14ac:dyDescent="0.25">
      <c r="B76" s="11">
        <v>5</v>
      </c>
      <c r="C76" s="12">
        <v>874</v>
      </c>
      <c r="D76" s="11" t="s">
        <v>80</v>
      </c>
      <c r="E76" s="13">
        <v>2475.75</v>
      </c>
      <c r="F76" s="13">
        <v>0</v>
      </c>
      <c r="G76" s="13">
        <v>0</v>
      </c>
      <c r="H76" s="14">
        <v>0</v>
      </c>
    </row>
    <row r="77" spans="2:8" x14ac:dyDescent="0.25">
      <c r="B77" s="11">
        <v>5</v>
      </c>
      <c r="C77" s="12">
        <v>1123</v>
      </c>
      <c r="D77" s="11" t="s">
        <v>81</v>
      </c>
      <c r="E77" s="13">
        <v>0</v>
      </c>
      <c r="F77" s="13">
        <v>0</v>
      </c>
      <c r="G77" s="13">
        <v>0</v>
      </c>
      <c r="H77" s="14">
        <v>0</v>
      </c>
    </row>
    <row r="78" spans="2:8" x14ac:dyDescent="0.25">
      <c r="B78" s="11">
        <v>5</v>
      </c>
      <c r="C78" s="12">
        <v>578</v>
      </c>
      <c r="D78" s="11" t="s">
        <v>82</v>
      </c>
      <c r="E78" s="13">
        <v>0</v>
      </c>
      <c r="F78" s="13">
        <v>0</v>
      </c>
      <c r="G78" s="13">
        <v>0</v>
      </c>
      <c r="H78" s="14">
        <v>0</v>
      </c>
    </row>
    <row r="79" spans="2:8" x14ac:dyDescent="0.25">
      <c r="B79" s="11">
        <v>5</v>
      </c>
      <c r="C79" s="12">
        <v>563</v>
      </c>
      <c r="D79" s="11" t="s">
        <v>83</v>
      </c>
      <c r="E79" s="13">
        <v>0</v>
      </c>
      <c r="F79" s="13">
        <v>0</v>
      </c>
      <c r="G79" s="13">
        <v>0</v>
      </c>
      <c r="H79" s="14">
        <v>0</v>
      </c>
    </row>
    <row r="80" spans="2:8" x14ac:dyDescent="0.25">
      <c r="B80" s="11">
        <v>5</v>
      </c>
      <c r="C80" s="12">
        <v>1124</v>
      </c>
      <c r="D80" s="11" t="s">
        <v>84</v>
      </c>
      <c r="E80" s="13">
        <v>0</v>
      </c>
      <c r="F80" s="13">
        <v>0</v>
      </c>
      <c r="G80" s="13">
        <v>0</v>
      </c>
      <c r="H80" s="14">
        <v>0</v>
      </c>
    </row>
    <row r="81" spans="2:8" x14ac:dyDescent="0.25">
      <c r="B81" s="11">
        <v>5</v>
      </c>
      <c r="C81" s="12">
        <v>575</v>
      </c>
      <c r="D81" s="11" t="s">
        <v>85</v>
      </c>
      <c r="E81" s="13">
        <v>976.48</v>
      </c>
      <c r="F81" s="13">
        <v>0</v>
      </c>
      <c r="G81" s="13">
        <v>0</v>
      </c>
      <c r="H81" s="14">
        <v>0</v>
      </c>
    </row>
    <row r="82" spans="2:8" x14ac:dyDescent="0.25">
      <c r="B82" s="11">
        <v>5</v>
      </c>
      <c r="C82" s="12">
        <v>877</v>
      </c>
      <c r="D82" s="11" t="s">
        <v>86</v>
      </c>
      <c r="E82" s="13">
        <v>280.02</v>
      </c>
      <c r="F82" s="13">
        <v>0</v>
      </c>
      <c r="G82" s="13">
        <v>0</v>
      </c>
      <c r="H82" s="14">
        <v>0</v>
      </c>
    </row>
    <row r="83" spans="2:8" x14ac:dyDescent="0.25">
      <c r="B83" s="11">
        <v>5</v>
      </c>
      <c r="C83" s="12">
        <v>1182</v>
      </c>
      <c r="D83" s="11" t="s">
        <v>87</v>
      </c>
      <c r="E83" s="13">
        <v>0</v>
      </c>
      <c r="F83" s="13">
        <v>0</v>
      </c>
      <c r="G83" s="13">
        <v>0</v>
      </c>
      <c r="H83" s="14">
        <v>0</v>
      </c>
    </row>
    <row r="84" spans="2:8" x14ac:dyDescent="0.25">
      <c r="B84" s="11">
        <v>5</v>
      </c>
      <c r="C84" s="12">
        <v>1368</v>
      </c>
      <c r="D84" s="11" t="s">
        <v>88</v>
      </c>
      <c r="E84" s="13">
        <v>961.26</v>
      </c>
      <c r="F84" s="13">
        <v>0</v>
      </c>
      <c r="G84" s="13">
        <v>22.5</v>
      </c>
      <c r="H84" s="14">
        <v>0</v>
      </c>
    </row>
    <row r="85" spans="2:8" x14ac:dyDescent="0.25">
      <c r="B85" s="11">
        <v>5</v>
      </c>
      <c r="C85" s="12">
        <v>73</v>
      </c>
      <c r="D85" s="11" t="s">
        <v>89</v>
      </c>
      <c r="E85" s="13">
        <v>0</v>
      </c>
      <c r="F85" s="13">
        <v>0</v>
      </c>
      <c r="G85" s="13">
        <v>0</v>
      </c>
      <c r="H85" s="14">
        <v>0</v>
      </c>
    </row>
    <row r="86" spans="2:8" x14ac:dyDescent="0.25">
      <c r="B86" s="11">
        <v>5</v>
      </c>
      <c r="C86" s="12">
        <v>67</v>
      </c>
      <c r="D86" s="11" t="s">
        <v>90</v>
      </c>
      <c r="E86" s="13">
        <v>308.74</v>
      </c>
      <c r="F86" s="13">
        <v>0</v>
      </c>
      <c r="G86" s="13">
        <v>0</v>
      </c>
      <c r="H86" s="14">
        <v>0</v>
      </c>
    </row>
    <row r="87" spans="2:8" x14ac:dyDescent="0.25">
      <c r="B87" s="11">
        <v>5</v>
      </c>
      <c r="C87" s="12"/>
      <c r="D87" s="11"/>
      <c r="E87" s="13">
        <v>0</v>
      </c>
      <c r="F87" s="13">
        <v>0</v>
      </c>
      <c r="G87" s="13">
        <v>0</v>
      </c>
      <c r="H87" s="14">
        <v>0</v>
      </c>
    </row>
    <row r="88" spans="2:8" x14ac:dyDescent="0.25">
      <c r="B88" s="11">
        <v>5</v>
      </c>
      <c r="C88" s="12"/>
      <c r="D88" s="11"/>
      <c r="E88" s="13">
        <v>0</v>
      </c>
      <c r="F88" s="13">
        <v>0</v>
      </c>
      <c r="G88" s="13">
        <v>0</v>
      </c>
      <c r="H88" s="14">
        <v>0</v>
      </c>
    </row>
    <row r="89" spans="2:8" x14ac:dyDescent="0.25">
      <c r="B89" s="11">
        <v>5</v>
      </c>
      <c r="C89" s="12"/>
      <c r="D89" s="11"/>
      <c r="E89" s="13">
        <v>0</v>
      </c>
      <c r="F89" s="13">
        <v>0</v>
      </c>
      <c r="G89" s="13">
        <v>0</v>
      </c>
      <c r="H89" s="14">
        <v>0</v>
      </c>
    </row>
    <row r="90" spans="2:8" x14ac:dyDescent="0.25">
      <c r="B90" s="11">
        <v>5</v>
      </c>
      <c r="C90" s="12"/>
      <c r="D90" s="11"/>
      <c r="E90" s="13">
        <v>0</v>
      </c>
      <c r="F90" s="13">
        <v>0</v>
      </c>
      <c r="G90" s="13">
        <v>0</v>
      </c>
      <c r="H90" s="14">
        <v>0</v>
      </c>
    </row>
    <row r="91" spans="2:8" x14ac:dyDescent="0.25">
      <c r="B91" s="11">
        <v>5</v>
      </c>
      <c r="C91" s="12"/>
      <c r="D91" s="11"/>
      <c r="E91" s="13">
        <v>0</v>
      </c>
      <c r="F91" s="13">
        <v>0</v>
      </c>
      <c r="G91" s="13">
        <v>0</v>
      </c>
      <c r="H91" s="14">
        <v>0</v>
      </c>
    </row>
    <row r="92" spans="2:8" x14ac:dyDescent="0.25">
      <c r="B92" s="11">
        <v>5</v>
      </c>
      <c r="C92" s="12"/>
      <c r="D92" s="11"/>
      <c r="E92" s="13">
        <v>0</v>
      </c>
      <c r="F92" s="13">
        <v>0</v>
      </c>
      <c r="G92" s="13">
        <v>0</v>
      </c>
      <c r="H92" s="14">
        <v>0</v>
      </c>
    </row>
    <row r="93" spans="2:8" x14ac:dyDescent="0.25">
      <c r="B93" s="11">
        <v>5</v>
      </c>
      <c r="C93" s="12"/>
      <c r="D93" s="11"/>
      <c r="E93" s="13">
        <v>0</v>
      </c>
      <c r="F93" s="13">
        <v>0</v>
      </c>
      <c r="G93" s="13">
        <v>0</v>
      </c>
      <c r="H93" s="14">
        <v>0</v>
      </c>
    </row>
    <row r="95" spans="2:8" x14ac:dyDescent="0.25">
      <c r="D95" s="15" t="s">
        <v>13</v>
      </c>
      <c r="E95" s="16">
        <v>54833.38</v>
      </c>
      <c r="F95" s="16">
        <v>-7579.0199999999995</v>
      </c>
      <c r="G95" s="16">
        <v>1726.25</v>
      </c>
      <c r="H95" s="16">
        <v>0</v>
      </c>
    </row>
  </sheetData>
  <mergeCells count="1">
    <mergeCell ref="B6:E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292E-EB8E-4B7C-8122-D68A269DE618}">
  <dimension ref="B1:H62"/>
  <sheetViews>
    <sheetView workbookViewId="0">
      <selection activeCell="B6" sqref="B6:E7"/>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92</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1122</v>
      </c>
      <c r="D10" s="28" t="s">
        <v>41</v>
      </c>
      <c r="E10" s="30">
        <v>13888.010000000002</v>
      </c>
      <c r="F10" s="30">
        <v>-5824.52</v>
      </c>
      <c r="G10" s="30">
        <v>0</v>
      </c>
      <c r="H10" s="31">
        <v>0</v>
      </c>
    </row>
    <row r="11" spans="2:8" x14ac:dyDescent="0.25">
      <c r="B11" s="28">
        <v>5</v>
      </c>
      <c r="C11" s="29">
        <v>1368</v>
      </c>
      <c r="D11" s="28" t="s">
        <v>88</v>
      </c>
      <c r="E11" s="30">
        <v>1785.3000000000002</v>
      </c>
      <c r="F11" s="30">
        <v>0</v>
      </c>
      <c r="G11" s="30">
        <v>0</v>
      </c>
      <c r="H11" s="31">
        <v>0</v>
      </c>
    </row>
    <row r="12" spans="2:8" x14ac:dyDescent="0.25">
      <c r="B12" s="28">
        <v>5</v>
      </c>
      <c r="C12" s="29">
        <v>67</v>
      </c>
      <c r="D12" s="28" t="s">
        <v>90</v>
      </c>
      <c r="E12" s="30">
        <v>598.23</v>
      </c>
      <c r="F12" s="30">
        <v>-241.23</v>
      </c>
      <c r="G12" s="30">
        <v>0</v>
      </c>
      <c r="H12" s="31">
        <v>0</v>
      </c>
    </row>
    <row r="13" spans="2:8" x14ac:dyDescent="0.25">
      <c r="B13" s="28">
        <v>5</v>
      </c>
      <c r="C13" s="29">
        <v>73</v>
      </c>
      <c r="D13" s="28" t="s">
        <v>89</v>
      </c>
      <c r="E13" s="30">
        <v>711.59999999999991</v>
      </c>
      <c r="F13" s="30">
        <v>-711.59999999999991</v>
      </c>
      <c r="G13" s="30">
        <v>0</v>
      </c>
      <c r="H13" s="31">
        <v>0</v>
      </c>
    </row>
    <row r="14" spans="2:8" x14ac:dyDescent="0.25">
      <c r="B14" s="28">
        <v>5</v>
      </c>
      <c r="C14" s="29">
        <v>1002</v>
      </c>
      <c r="D14" s="28" t="s">
        <v>65</v>
      </c>
      <c r="E14" s="30">
        <v>2768.29</v>
      </c>
      <c r="F14" s="30">
        <v>-801.22</v>
      </c>
      <c r="G14" s="30">
        <v>0</v>
      </c>
      <c r="H14" s="31">
        <v>0</v>
      </c>
    </row>
    <row r="15" spans="2:8" x14ac:dyDescent="0.25">
      <c r="B15" s="28">
        <v>5</v>
      </c>
      <c r="C15" s="29">
        <v>567</v>
      </c>
      <c r="D15" s="28" t="s">
        <v>33</v>
      </c>
      <c r="E15" s="30">
        <v>448</v>
      </c>
      <c r="F15" s="30">
        <v>0</v>
      </c>
      <c r="G15" s="30">
        <v>0</v>
      </c>
      <c r="H15" s="31">
        <v>0</v>
      </c>
    </row>
    <row r="16" spans="2:8" x14ac:dyDescent="0.25">
      <c r="B16" s="28">
        <v>5</v>
      </c>
      <c r="C16" s="29">
        <v>573</v>
      </c>
      <c r="D16" s="28" t="s">
        <v>73</v>
      </c>
      <c r="E16" s="30">
        <v>1128.5999999999999</v>
      </c>
      <c r="F16" s="30">
        <v>0</v>
      </c>
      <c r="G16" s="30">
        <v>0</v>
      </c>
      <c r="H16" s="31">
        <v>0</v>
      </c>
    </row>
    <row r="17" spans="2:8" x14ac:dyDescent="0.25">
      <c r="B17" s="28">
        <v>5</v>
      </c>
      <c r="C17" s="29">
        <v>570</v>
      </c>
      <c r="D17" s="28" t="s">
        <v>48</v>
      </c>
      <c r="E17" s="30">
        <v>2040.65</v>
      </c>
      <c r="F17" s="30">
        <v>0</v>
      </c>
      <c r="G17" s="30">
        <v>0</v>
      </c>
      <c r="H17" s="31">
        <v>0</v>
      </c>
    </row>
    <row r="18" spans="2:8" x14ac:dyDescent="0.25">
      <c r="B18" s="28">
        <v>5</v>
      </c>
      <c r="C18" s="29">
        <v>160</v>
      </c>
      <c r="D18" s="28" t="s">
        <v>75</v>
      </c>
      <c r="E18" s="30">
        <v>1170.3399999999999</v>
      </c>
      <c r="F18" s="30">
        <v>-631.83999999999992</v>
      </c>
      <c r="G18" s="30">
        <v>203.75</v>
      </c>
      <c r="H18" s="31">
        <v>0</v>
      </c>
    </row>
    <row r="19" spans="2:8" x14ac:dyDescent="0.25">
      <c r="B19" s="28">
        <v>5</v>
      </c>
      <c r="C19" s="29">
        <v>572</v>
      </c>
      <c r="D19" s="28" t="s">
        <v>57</v>
      </c>
      <c r="E19" s="30">
        <v>315.92</v>
      </c>
      <c r="F19" s="30">
        <v>0</v>
      </c>
      <c r="G19" s="30">
        <v>0</v>
      </c>
      <c r="H19" s="31">
        <v>0</v>
      </c>
    </row>
    <row r="20" spans="2:8" x14ac:dyDescent="0.25">
      <c r="B20" s="28">
        <v>5</v>
      </c>
      <c r="C20" s="29">
        <v>560</v>
      </c>
      <c r="D20" s="28" t="s">
        <v>74</v>
      </c>
      <c r="E20" s="30">
        <v>168.98</v>
      </c>
      <c r="F20" s="30">
        <v>-168.98</v>
      </c>
      <c r="G20" s="30">
        <v>1.25</v>
      </c>
      <c r="H20" s="31">
        <v>0</v>
      </c>
    </row>
    <row r="21" spans="2:8" x14ac:dyDescent="0.25">
      <c r="B21" s="28">
        <v>5</v>
      </c>
      <c r="C21" s="29">
        <v>155</v>
      </c>
      <c r="D21" s="28" t="s">
        <v>53</v>
      </c>
      <c r="E21" s="30">
        <v>561</v>
      </c>
      <c r="F21" s="30">
        <v>-561</v>
      </c>
      <c r="G21" s="30">
        <v>0</v>
      </c>
      <c r="H21" s="31">
        <v>0</v>
      </c>
    </row>
    <row r="22" spans="2:8" x14ac:dyDescent="0.25">
      <c r="B22" s="28">
        <v>5</v>
      </c>
      <c r="C22" s="29">
        <v>873</v>
      </c>
      <c r="D22" s="28" t="s">
        <v>64</v>
      </c>
      <c r="E22" s="30">
        <v>2932.3999999999996</v>
      </c>
      <c r="F22" s="30">
        <v>0</v>
      </c>
      <c r="G22" s="30">
        <v>0</v>
      </c>
      <c r="H22" s="31">
        <v>0</v>
      </c>
    </row>
    <row r="23" spans="2:8" x14ac:dyDescent="0.25">
      <c r="B23" s="28">
        <v>5</v>
      </c>
      <c r="C23" s="29">
        <v>698</v>
      </c>
      <c r="D23" s="28" t="s">
        <v>36</v>
      </c>
      <c r="E23" s="30">
        <v>1211.82</v>
      </c>
      <c r="F23" s="30">
        <v>-977.9</v>
      </c>
      <c r="G23" s="30">
        <v>0</v>
      </c>
      <c r="H23" s="31">
        <v>0</v>
      </c>
    </row>
    <row r="24" spans="2:8" x14ac:dyDescent="0.25">
      <c r="B24" s="28">
        <v>5</v>
      </c>
      <c r="C24" s="29">
        <v>872</v>
      </c>
      <c r="D24" s="28" t="s">
        <v>54</v>
      </c>
      <c r="E24" s="30">
        <v>188.6</v>
      </c>
      <c r="F24" s="30">
        <v>0</v>
      </c>
      <c r="G24" s="30">
        <v>0</v>
      </c>
      <c r="H24" s="31">
        <v>0</v>
      </c>
    </row>
    <row r="25" spans="2:8" x14ac:dyDescent="0.25">
      <c r="B25" s="28">
        <v>5</v>
      </c>
      <c r="C25" s="29">
        <v>1216</v>
      </c>
      <c r="D25" s="28" t="s">
        <v>50</v>
      </c>
      <c r="E25" s="30">
        <v>112.91</v>
      </c>
      <c r="F25" s="30">
        <v>0</v>
      </c>
      <c r="G25" s="30">
        <v>0</v>
      </c>
      <c r="H25" s="31">
        <v>0</v>
      </c>
    </row>
    <row r="26" spans="2:8" x14ac:dyDescent="0.25">
      <c r="B26" s="28">
        <v>5</v>
      </c>
      <c r="C26" s="29">
        <v>868</v>
      </c>
      <c r="D26" s="28" t="s">
        <v>22</v>
      </c>
      <c r="E26" s="30">
        <v>915.14</v>
      </c>
      <c r="F26" s="30">
        <v>0</v>
      </c>
      <c r="G26" s="30">
        <v>0</v>
      </c>
      <c r="H26" s="31">
        <v>0</v>
      </c>
    </row>
    <row r="27" spans="2:8" x14ac:dyDescent="0.25">
      <c r="B27" s="28">
        <v>5</v>
      </c>
      <c r="C27" s="29">
        <v>662</v>
      </c>
      <c r="D27" s="28" t="s">
        <v>38</v>
      </c>
      <c r="E27" s="30">
        <v>188.6</v>
      </c>
      <c r="F27" s="30">
        <v>-188.6</v>
      </c>
      <c r="G27" s="30">
        <v>0</v>
      </c>
      <c r="H27" s="31">
        <v>0</v>
      </c>
    </row>
    <row r="28" spans="2:8" x14ac:dyDescent="0.25">
      <c r="B28" s="28">
        <v>5</v>
      </c>
      <c r="C28" s="29">
        <v>1123</v>
      </c>
      <c r="D28" s="28" t="s">
        <v>81</v>
      </c>
      <c r="E28" s="30">
        <v>1424.38</v>
      </c>
      <c r="F28" s="30">
        <v>0</v>
      </c>
      <c r="G28" s="30">
        <v>0</v>
      </c>
      <c r="H28" s="31">
        <v>0</v>
      </c>
    </row>
    <row r="29" spans="2:8" x14ac:dyDescent="0.25">
      <c r="B29" s="28">
        <v>5</v>
      </c>
      <c r="C29" s="29">
        <v>576</v>
      </c>
      <c r="D29" s="28" t="s">
        <v>40</v>
      </c>
      <c r="E29" s="30">
        <v>406</v>
      </c>
      <c r="F29" s="30">
        <v>0</v>
      </c>
      <c r="G29" s="30">
        <v>0</v>
      </c>
      <c r="H29" s="31">
        <v>0</v>
      </c>
    </row>
    <row r="30" spans="2:8" x14ac:dyDescent="0.25">
      <c r="B30" s="28">
        <v>5</v>
      </c>
      <c r="C30" s="29">
        <v>154</v>
      </c>
      <c r="D30" s="28" t="s">
        <v>44</v>
      </c>
      <c r="E30" s="30">
        <v>1187.45</v>
      </c>
      <c r="F30" s="30">
        <v>0</v>
      </c>
      <c r="G30" s="30">
        <v>0</v>
      </c>
      <c r="H30" s="31">
        <v>0</v>
      </c>
    </row>
    <row r="31" spans="2:8" x14ac:dyDescent="0.25">
      <c r="B31" s="28">
        <v>5</v>
      </c>
      <c r="C31" s="29">
        <v>1000</v>
      </c>
      <c r="D31" s="28" t="s">
        <v>61</v>
      </c>
      <c r="E31" s="30">
        <v>2883.9</v>
      </c>
      <c r="F31" s="30">
        <v>-752.4</v>
      </c>
      <c r="G31" s="30">
        <v>0</v>
      </c>
      <c r="H31" s="31">
        <v>0</v>
      </c>
    </row>
    <row r="32" spans="2:8" x14ac:dyDescent="0.25">
      <c r="B32" s="28">
        <v>5</v>
      </c>
      <c r="C32" s="29">
        <v>577</v>
      </c>
      <c r="D32" s="28" t="s">
        <v>49</v>
      </c>
      <c r="E32" s="30">
        <v>1499.22</v>
      </c>
      <c r="F32" s="30">
        <v>0</v>
      </c>
      <c r="G32" s="30">
        <v>0</v>
      </c>
      <c r="H32" s="31">
        <v>0</v>
      </c>
    </row>
    <row r="33" spans="2:8" x14ac:dyDescent="0.25">
      <c r="B33" s="28">
        <v>5</v>
      </c>
      <c r="C33" s="29">
        <v>1143</v>
      </c>
      <c r="D33" s="28" t="s">
        <v>42</v>
      </c>
      <c r="E33" s="30">
        <v>258.48</v>
      </c>
      <c r="F33" s="30">
        <v>0</v>
      </c>
      <c r="G33" s="30">
        <v>0</v>
      </c>
      <c r="H33" s="31">
        <v>0</v>
      </c>
    </row>
    <row r="34" spans="2:8" x14ac:dyDescent="0.25">
      <c r="B34" s="28">
        <v>5</v>
      </c>
      <c r="C34" s="29">
        <v>870</v>
      </c>
      <c r="D34" s="28" t="s">
        <v>25</v>
      </c>
      <c r="E34" s="30">
        <v>188.75</v>
      </c>
      <c r="F34" s="30">
        <v>-188.75</v>
      </c>
      <c r="G34" s="30">
        <v>0</v>
      </c>
      <c r="H34" s="31">
        <v>0</v>
      </c>
    </row>
    <row r="35" spans="2:8" x14ac:dyDescent="0.25">
      <c r="B35" s="28">
        <v>5</v>
      </c>
      <c r="C35" s="29">
        <v>1144</v>
      </c>
      <c r="D35" s="28" t="s">
        <v>45</v>
      </c>
      <c r="E35" s="30">
        <v>343.94</v>
      </c>
      <c r="F35" s="30">
        <v>0</v>
      </c>
      <c r="G35" s="30">
        <v>0</v>
      </c>
      <c r="H35" s="31">
        <v>0</v>
      </c>
    </row>
    <row r="36" spans="2:8" x14ac:dyDescent="0.25">
      <c r="B36" s="28">
        <v>5</v>
      </c>
      <c r="C36" s="29">
        <v>1145</v>
      </c>
      <c r="D36" s="28" t="s">
        <v>59</v>
      </c>
      <c r="E36" s="30">
        <v>1066.8</v>
      </c>
      <c r="F36" s="30">
        <v>-1066.8</v>
      </c>
      <c r="G36" s="30">
        <v>0</v>
      </c>
      <c r="H36" s="31">
        <v>0</v>
      </c>
    </row>
    <row r="37" spans="2:8" x14ac:dyDescent="0.25">
      <c r="B37" s="28">
        <v>5</v>
      </c>
      <c r="C37" s="29">
        <v>658</v>
      </c>
      <c r="D37" s="28" t="s">
        <v>15</v>
      </c>
      <c r="E37" s="30">
        <v>1160.8</v>
      </c>
      <c r="F37" s="30">
        <v>0</v>
      </c>
      <c r="G37" s="30">
        <v>0</v>
      </c>
      <c r="H37" s="31">
        <v>0</v>
      </c>
    </row>
    <row r="38" spans="2:8" x14ac:dyDescent="0.25">
      <c r="B38" s="28">
        <v>5</v>
      </c>
      <c r="C38" s="29">
        <v>158</v>
      </c>
      <c r="D38" s="28" t="s">
        <v>71</v>
      </c>
      <c r="E38" s="30">
        <v>574.20000000000005</v>
      </c>
      <c r="F38" s="30">
        <v>0</v>
      </c>
      <c r="G38" s="30">
        <v>0</v>
      </c>
      <c r="H38" s="31">
        <v>0</v>
      </c>
    </row>
    <row r="39" spans="2:8" x14ac:dyDescent="0.25">
      <c r="B39" s="28">
        <v>5</v>
      </c>
      <c r="C39" s="29">
        <v>159</v>
      </c>
      <c r="D39" s="28" t="s">
        <v>72</v>
      </c>
      <c r="E39" s="30">
        <v>294.38</v>
      </c>
      <c r="F39" s="30">
        <v>-294.38</v>
      </c>
      <c r="G39" s="30">
        <v>0</v>
      </c>
      <c r="H39" s="31">
        <v>0</v>
      </c>
    </row>
    <row r="40" spans="2:8" x14ac:dyDescent="0.25">
      <c r="B40" s="28">
        <v>5</v>
      </c>
      <c r="C40" s="29">
        <v>575</v>
      </c>
      <c r="D40" s="28" t="s">
        <v>85</v>
      </c>
      <c r="E40" s="30">
        <v>3986.6199999999994</v>
      </c>
      <c r="F40" s="30">
        <v>-1177.52</v>
      </c>
      <c r="G40" s="30">
        <v>0</v>
      </c>
      <c r="H40" s="31">
        <v>0</v>
      </c>
    </row>
    <row r="41" spans="2:8" x14ac:dyDescent="0.25">
      <c r="B41" s="28">
        <v>5</v>
      </c>
      <c r="C41" s="29">
        <v>564</v>
      </c>
      <c r="D41" s="28" t="s">
        <v>24</v>
      </c>
      <c r="E41" s="30">
        <v>2320.29</v>
      </c>
      <c r="F41" s="30">
        <v>0</v>
      </c>
      <c r="G41" s="30">
        <v>0</v>
      </c>
      <c r="H41" s="31">
        <v>0</v>
      </c>
    </row>
    <row r="42" spans="2:8" x14ac:dyDescent="0.25">
      <c r="B42" s="28">
        <v>5</v>
      </c>
      <c r="C42" s="29">
        <v>129</v>
      </c>
      <c r="D42" s="28" t="s">
        <v>20</v>
      </c>
      <c r="E42" s="30">
        <v>1825.72</v>
      </c>
      <c r="F42" s="30">
        <v>0</v>
      </c>
      <c r="G42" s="30">
        <v>0</v>
      </c>
      <c r="H42" s="31">
        <v>0</v>
      </c>
    </row>
    <row r="43" spans="2:8" x14ac:dyDescent="0.25">
      <c r="B43" s="28">
        <v>5</v>
      </c>
      <c r="C43" s="29">
        <v>869</v>
      </c>
      <c r="D43" s="28" t="s">
        <v>23</v>
      </c>
      <c r="E43" s="30">
        <v>1831</v>
      </c>
      <c r="F43" s="30">
        <v>0</v>
      </c>
      <c r="G43" s="30">
        <v>0</v>
      </c>
      <c r="H43" s="31">
        <v>0</v>
      </c>
    </row>
    <row r="44" spans="2:8" x14ac:dyDescent="0.25">
      <c r="B44" s="28">
        <v>5</v>
      </c>
      <c r="C44" s="29">
        <v>151</v>
      </c>
      <c r="D44" s="28" t="s">
        <v>21</v>
      </c>
      <c r="E44" s="30">
        <v>0</v>
      </c>
      <c r="F44" s="30">
        <v>0</v>
      </c>
      <c r="G44" s="30">
        <v>1.25</v>
      </c>
      <c r="H44" s="31">
        <v>0</v>
      </c>
    </row>
    <row r="45" spans="2:8" x14ac:dyDescent="0.25">
      <c r="B45" s="28">
        <v>5</v>
      </c>
      <c r="C45" s="29">
        <v>157</v>
      </c>
      <c r="D45" s="28" t="s">
        <v>66</v>
      </c>
      <c r="E45" s="30">
        <v>477.4</v>
      </c>
      <c r="F45" s="30">
        <v>0</v>
      </c>
      <c r="G45" s="30">
        <v>0</v>
      </c>
      <c r="H45" s="31">
        <v>0</v>
      </c>
    </row>
    <row r="46" spans="2:8" x14ac:dyDescent="0.25">
      <c r="B46" s="28">
        <v>5</v>
      </c>
      <c r="C46" s="29">
        <v>571</v>
      </c>
      <c r="D46" s="28" t="s">
        <v>52</v>
      </c>
      <c r="E46" s="30">
        <v>1219.2</v>
      </c>
      <c r="F46" s="30">
        <v>0</v>
      </c>
      <c r="G46" s="30">
        <v>0</v>
      </c>
      <c r="H46" s="31">
        <v>0</v>
      </c>
    </row>
    <row r="47" spans="2:8" x14ac:dyDescent="0.25">
      <c r="B47" s="28">
        <v>5</v>
      </c>
      <c r="C47" s="29">
        <v>1124</v>
      </c>
      <c r="D47" s="28" t="s">
        <v>84</v>
      </c>
      <c r="E47" s="30">
        <v>301.56</v>
      </c>
      <c r="F47" s="30">
        <v>0</v>
      </c>
      <c r="G47" s="30">
        <v>0</v>
      </c>
      <c r="H47" s="31">
        <v>0</v>
      </c>
    </row>
    <row r="48" spans="2:8" x14ac:dyDescent="0.25">
      <c r="B48" s="28">
        <v>5</v>
      </c>
      <c r="C48" s="29">
        <v>321</v>
      </c>
      <c r="D48" s="28" t="s">
        <v>29</v>
      </c>
      <c r="E48" s="30">
        <v>255.85</v>
      </c>
      <c r="F48" s="30">
        <v>0</v>
      </c>
      <c r="G48" s="30">
        <v>0</v>
      </c>
      <c r="H48" s="31">
        <v>0</v>
      </c>
    </row>
    <row r="49" spans="2:8" x14ac:dyDescent="0.25">
      <c r="B49" s="28">
        <v>5</v>
      </c>
      <c r="C49" s="29">
        <v>659</v>
      </c>
      <c r="D49" s="28" t="s">
        <v>17</v>
      </c>
      <c r="E49" s="30">
        <v>359</v>
      </c>
      <c r="F49" s="30">
        <v>0</v>
      </c>
      <c r="G49" s="30">
        <v>0</v>
      </c>
      <c r="H49" s="31">
        <v>0</v>
      </c>
    </row>
    <row r="50" spans="2:8" x14ac:dyDescent="0.25">
      <c r="B50" s="28">
        <v>5</v>
      </c>
      <c r="C50" s="29">
        <v>319</v>
      </c>
      <c r="D50" s="28" t="s">
        <v>18</v>
      </c>
      <c r="E50" s="30">
        <v>177.9</v>
      </c>
      <c r="F50" s="30">
        <v>0</v>
      </c>
      <c r="G50" s="30">
        <v>0</v>
      </c>
      <c r="H50" s="31">
        <v>0</v>
      </c>
    </row>
    <row r="51" spans="2:8" x14ac:dyDescent="0.25">
      <c r="B51" s="28">
        <v>5</v>
      </c>
      <c r="C51" s="29">
        <v>152</v>
      </c>
      <c r="D51" s="28" t="s">
        <v>31</v>
      </c>
      <c r="E51" s="30">
        <v>188.87</v>
      </c>
      <c r="F51" s="30">
        <v>0</v>
      </c>
      <c r="G51" s="30">
        <v>0</v>
      </c>
      <c r="H51" s="31">
        <v>0</v>
      </c>
    </row>
    <row r="52" spans="2:8" x14ac:dyDescent="0.25">
      <c r="B52" s="28">
        <v>5</v>
      </c>
      <c r="C52" s="29">
        <v>156</v>
      </c>
      <c r="D52" s="28" t="s">
        <v>62</v>
      </c>
      <c r="E52" s="30">
        <v>545.6</v>
      </c>
      <c r="F52" s="30">
        <v>0</v>
      </c>
      <c r="G52" s="30">
        <v>0</v>
      </c>
      <c r="H52" s="31">
        <v>0</v>
      </c>
    </row>
    <row r="53" spans="2:8" x14ac:dyDescent="0.25">
      <c r="B53" s="28">
        <v>5</v>
      </c>
      <c r="C53" s="29">
        <v>661</v>
      </c>
      <c r="D53" s="28" t="s">
        <v>55</v>
      </c>
      <c r="E53" s="30">
        <v>177.9</v>
      </c>
      <c r="F53" s="30">
        <v>0</v>
      </c>
      <c r="G53" s="30">
        <v>0</v>
      </c>
      <c r="H53" s="31">
        <v>0</v>
      </c>
    </row>
    <row r="54" spans="2:8" x14ac:dyDescent="0.25">
      <c r="B54" s="28">
        <v>5</v>
      </c>
      <c r="C54" s="29">
        <v>701</v>
      </c>
      <c r="D54" s="28" t="s">
        <v>70</v>
      </c>
      <c r="E54" s="30">
        <v>188.8</v>
      </c>
      <c r="F54" s="30">
        <v>0</v>
      </c>
      <c r="G54" s="30">
        <v>0</v>
      </c>
      <c r="H54" s="31">
        <v>0</v>
      </c>
    </row>
    <row r="55" spans="2:8" x14ac:dyDescent="0.25">
      <c r="B55" s="28">
        <v>5</v>
      </c>
      <c r="C55" s="29">
        <v>700</v>
      </c>
      <c r="D55" s="28" t="s">
        <v>63</v>
      </c>
      <c r="E55" s="30">
        <v>188.64</v>
      </c>
      <c r="F55" s="30">
        <v>0</v>
      </c>
      <c r="G55" s="30">
        <v>0</v>
      </c>
      <c r="H55" s="31">
        <v>0</v>
      </c>
    </row>
    <row r="56" spans="2:8" x14ac:dyDescent="0.25">
      <c r="B56" s="28">
        <v>5</v>
      </c>
      <c r="C56" s="29"/>
      <c r="D56" s="28"/>
      <c r="E56" s="30">
        <v>0</v>
      </c>
      <c r="F56" s="30">
        <v>0</v>
      </c>
      <c r="G56" s="30">
        <v>0</v>
      </c>
      <c r="H56" s="31">
        <v>0</v>
      </c>
    </row>
    <row r="57" spans="2:8" x14ac:dyDescent="0.25">
      <c r="B57" s="28">
        <v>5</v>
      </c>
      <c r="C57" s="29"/>
      <c r="D57" s="28"/>
      <c r="E57" s="30">
        <v>0</v>
      </c>
      <c r="F57" s="30">
        <v>0</v>
      </c>
      <c r="G57" s="30">
        <v>0</v>
      </c>
      <c r="H57" s="31">
        <v>0</v>
      </c>
    </row>
    <row r="58" spans="2:8" x14ac:dyDescent="0.25">
      <c r="B58" s="28">
        <v>5</v>
      </c>
      <c r="C58" s="29"/>
      <c r="D58" s="28"/>
      <c r="E58" s="30">
        <v>0</v>
      </c>
      <c r="F58" s="30">
        <v>0</v>
      </c>
      <c r="G58" s="30">
        <v>0</v>
      </c>
      <c r="H58" s="31">
        <v>0</v>
      </c>
    </row>
    <row r="59" spans="2:8" x14ac:dyDescent="0.25">
      <c r="B59" s="28">
        <v>5</v>
      </c>
      <c r="C59" s="29"/>
      <c r="D59" s="28"/>
      <c r="E59" s="30">
        <v>0</v>
      </c>
      <c r="F59" s="30">
        <v>0</v>
      </c>
      <c r="G59" s="30">
        <v>0</v>
      </c>
      <c r="H59" s="31">
        <v>0</v>
      </c>
    </row>
    <row r="60" spans="2:8" x14ac:dyDescent="0.25">
      <c r="B60" s="28">
        <v>5</v>
      </c>
      <c r="C60" s="29"/>
      <c r="D60" s="28"/>
      <c r="E60" s="30">
        <v>0</v>
      </c>
      <c r="F60" s="30">
        <v>0</v>
      </c>
      <c r="G60" s="30">
        <v>0</v>
      </c>
      <c r="H60" s="31">
        <v>0</v>
      </c>
    </row>
    <row r="62" spans="2:8" x14ac:dyDescent="0.25">
      <c r="D62" s="32" t="s">
        <v>13</v>
      </c>
      <c r="E62" s="33">
        <v>56467.040000000008</v>
      </c>
      <c r="F62" s="33">
        <v>-13586.739999999998</v>
      </c>
      <c r="G62" s="33">
        <v>206.25</v>
      </c>
      <c r="H62" s="33">
        <v>0</v>
      </c>
    </row>
  </sheetData>
  <mergeCells count="1">
    <mergeCell ref="B6: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E7C5B-14A2-46F0-A979-CA936840C1FC}">
  <dimension ref="B1:H72"/>
  <sheetViews>
    <sheetView topLeftCell="A54" workbookViewId="0">
      <selection activeCell="F86" sqref="F86"/>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110</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873</v>
      </c>
      <c r="D10" s="28" t="s">
        <v>64</v>
      </c>
      <c r="E10" s="30">
        <v>14115.23</v>
      </c>
      <c r="F10" s="30">
        <v>0</v>
      </c>
      <c r="G10" s="30">
        <v>0</v>
      </c>
      <c r="H10" s="30">
        <v>0</v>
      </c>
    </row>
    <row r="11" spans="2:8" x14ac:dyDescent="0.25">
      <c r="B11" s="28">
        <v>5</v>
      </c>
      <c r="C11" s="29">
        <v>1122</v>
      </c>
      <c r="D11" s="28" t="s">
        <v>41</v>
      </c>
      <c r="E11" s="30">
        <v>13888.010000000002</v>
      </c>
      <c r="F11" s="30">
        <v>-5824.52</v>
      </c>
      <c r="G11" s="30">
        <v>0</v>
      </c>
      <c r="H11" s="30">
        <v>0</v>
      </c>
    </row>
    <row r="12" spans="2:8" x14ac:dyDescent="0.25">
      <c r="B12" s="28">
        <v>5</v>
      </c>
      <c r="C12" s="29">
        <v>570</v>
      </c>
      <c r="D12" s="28" t="s">
        <v>48</v>
      </c>
      <c r="E12" s="30">
        <v>8271</v>
      </c>
      <c r="F12" s="30">
        <v>-3642.1</v>
      </c>
      <c r="G12" s="30">
        <v>0</v>
      </c>
      <c r="H12" s="30">
        <v>0</v>
      </c>
    </row>
    <row r="13" spans="2:8" x14ac:dyDescent="0.25">
      <c r="B13" s="28">
        <v>5</v>
      </c>
      <c r="C13" s="29">
        <v>154</v>
      </c>
      <c r="D13" s="28" t="s">
        <v>44</v>
      </c>
      <c r="E13" s="30">
        <v>7091.45</v>
      </c>
      <c r="F13" s="30">
        <v>0</v>
      </c>
      <c r="G13" s="30">
        <v>0</v>
      </c>
      <c r="H13" s="30">
        <v>0</v>
      </c>
    </row>
    <row r="14" spans="2:8" x14ac:dyDescent="0.25">
      <c r="B14" s="28">
        <v>5</v>
      </c>
      <c r="C14" s="29">
        <v>869</v>
      </c>
      <c r="D14" s="28" t="s">
        <v>23</v>
      </c>
      <c r="E14" s="30">
        <v>6544.14</v>
      </c>
      <c r="F14" s="30">
        <v>0</v>
      </c>
      <c r="G14" s="30">
        <v>0</v>
      </c>
      <c r="H14" s="30">
        <v>0</v>
      </c>
    </row>
    <row r="15" spans="2:8" x14ac:dyDescent="0.25">
      <c r="B15" s="28">
        <v>5</v>
      </c>
      <c r="C15" s="29">
        <v>1002</v>
      </c>
      <c r="D15" s="28" t="s">
        <v>65</v>
      </c>
      <c r="E15" s="30">
        <v>6327.2199999999993</v>
      </c>
      <c r="F15" s="30">
        <v>-4360.1499999999996</v>
      </c>
      <c r="G15" s="30">
        <v>0</v>
      </c>
      <c r="H15" s="30">
        <v>0</v>
      </c>
    </row>
    <row r="16" spans="2:8" x14ac:dyDescent="0.25">
      <c r="B16" s="28">
        <v>5</v>
      </c>
      <c r="C16" s="29">
        <v>1000</v>
      </c>
      <c r="D16" s="28" t="s">
        <v>61</v>
      </c>
      <c r="E16" s="30">
        <v>5193.4799999999996</v>
      </c>
      <c r="F16" s="30">
        <v>-752.4</v>
      </c>
      <c r="G16" s="30">
        <v>0</v>
      </c>
      <c r="H16" s="30">
        <v>0</v>
      </c>
    </row>
    <row r="17" spans="2:8" x14ac:dyDescent="0.25">
      <c r="B17" s="28">
        <v>5</v>
      </c>
      <c r="C17" s="29">
        <v>575</v>
      </c>
      <c r="D17" s="28" t="s">
        <v>85</v>
      </c>
      <c r="E17" s="30">
        <v>4963.0999999999995</v>
      </c>
      <c r="F17" s="30">
        <v>-1177.52</v>
      </c>
      <c r="G17" s="30">
        <v>0</v>
      </c>
      <c r="H17" s="30">
        <v>0</v>
      </c>
    </row>
    <row r="18" spans="2:8" x14ac:dyDescent="0.25">
      <c r="B18" s="28">
        <v>5</v>
      </c>
      <c r="C18" s="29">
        <v>151</v>
      </c>
      <c r="D18" s="28" t="s">
        <v>21</v>
      </c>
      <c r="E18" s="30">
        <v>4552.6499999999996</v>
      </c>
      <c r="F18" s="30">
        <v>0</v>
      </c>
      <c r="G18" s="30">
        <v>3001.25</v>
      </c>
      <c r="H18" s="30">
        <v>0</v>
      </c>
    </row>
    <row r="19" spans="2:8" x14ac:dyDescent="0.25">
      <c r="B19" s="28">
        <v>5</v>
      </c>
      <c r="C19" s="29">
        <v>1368</v>
      </c>
      <c r="D19" s="28" t="s">
        <v>88</v>
      </c>
      <c r="E19" s="30">
        <v>3537.51</v>
      </c>
      <c r="F19" s="30">
        <v>0</v>
      </c>
      <c r="G19" s="30">
        <v>93.75</v>
      </c>
      <c r="H19" s="30">
        <v>0</v>
      </c>
    </row>
    <row r="20" spans="2:8" x14ac:dyDescent="0.25">
      <c r="B20" s="28">
        <v>5</v>
      </c>
      <c r="C20" s="29">
        <v>565</v>
      </c>
      <c r="D20" s="28" t="s">
        <v>26</v>
      </c>
      <c r="E20" s="30">
        <v>3434.5799999999995</v>
      </c>
      <c r="F20" s="30">
        <v>0</v>
      </c>
      <c r="G20" s="30">
        <v>0</v>
      </c>
      <c r="H20" s="30">
        <v>0</v>
      </c>
    </row>
    <row r="21" spans="2:8" x14ac:dyDescent="0.25">
      <c r="B21" s="28">
        <v>5</v>
      </c>
      <c r="C21" s="29">
        <v>573</v>
      </c>
      <c r="D21" s="28" t="s">
        <v>73</v>
      </c>
      <c r="E21" s="30">
        <v>2559.1999999999998</v>
      </c>
      <c r="F21" s="30">
        <v>0</v>
      </c>
      <c r="G21" s="30">
        <v>0</v>
      </c>
      <c r="H21" s="30">
        <v>0</v>
      </c>
    </row>
    <row r="22" spans="2:8" x14ac:dyDescent="0.25">
      <c r="B22" s="28">
        <v>5</v>
      </c>
      <c r="C22" s="29">
        <v>874</v>
      </c>
      <c r="D22" s="28" t="s">
        <v>80</v>
      </c>
      <c r="E22" s="30">
        <v>2475.75</v>
      </c>
      <c r="F22" s="30">
        <v>0</v>
      </c>
      <c r="G22" s="30">
        <v>0</v>
      </c>
      <c r="H22" s="30">
        <v>0</v>
      </c>
    </row>
    <row r="23" spans="2:8" x14ac:dyDescent="0.25">
      <c r="B23" s="28">
        <v>5</v>
      </c>
      <c r="C23" s="29">
        <v>564</v>
      </c>
      <c r="D23" s="28" t="s">
        <v>24</v>
      </c>
      <c r="E23" s="30">
        <v>2320.29</v>
      </c>
      <c r="F23" s="30">
        <v>0</v>
      </c>
      <c r="G23" s="30">
        <v>0</v>
      </c>
      <c r="H23" s="30">
        <v>0</v>
      </c>
    </row>
    <row r="24" spans="2:8" x14ac:dyDescent="0.25">
      <c r="B24" s="28">
        <v>5</v>
      </c>
      <c r="C24" s="29">
        <v>868</v>
      </c>
      <c r="D24" s="28" t="s">
        <v>22</v>
      </c>
      <c r="E24" s="30">
        <v>2159.14</v>
      </c>
      <c r="F24" s="30">
        <v>0</v>
      </c>
      <c r="G24" s="30">
        <v>0</v>
      </c>
      <c r="H24" s="30">
        <v>0</v>
      </c>
    </row>
    <row r="25" spans="2:8" x14ac:dyDescent="0.25">
      <c r="B25" s="28">
        <v>5</v>
      </c>
      <c r="C25" s="29">
        <v>129</v>
      </c>
      <c r="D25" s="28" t="s">
        <v>20</v>
      </c>
      <c r="E25" s="30">
        <v>1825.72</v>
      </c>
      <c r="F25" s="30">
        <v>0</v>
      </c>
      <c r="G25" s="30">
        <v>0</v>
      </c>
      <c r="H25" s="30">
        <v>0</v>
      </c>
    </row>
    <row r="26" spans="2:8" x14ac:dyDescent="0.25">
      <c r="B26" s="28">
        <v>5</v>
      </c>
      <c r="C26" s="29">
        <v>658</v>
      </c>
      <c r="D26" s="28" t="s">
        <v>15</v>
      </c>
      <c r="E26" s="30">
        <v>1774.6</v>
      </c>
      <c r="F26" s="30">
        <v>0</v>
      </c>
      <c r="G26" s="30">
        <v>0</v>
      </c>
      <c r="H26" s="30">
        <v>0</v>
      </c>
    </row>
    <row r="27" spans="2:8" x14ac:dyDescent="0.25">
      <c r="B27" s="28">
        <v>5</v>
      </c>
      <c r="C27" s="29">
        <v>577</v>
      </c>
      <c r="D27" s="28" t="s">
        <v>49</v>
      </c>
      <c r="E27" s="30">
        <v>1747.76</v>
      </c>
      <c r="F27" s="30">
        <v>0</v>
      </c>
      <c r="G27" s="30">
        <v>0</v>
      </c>
      <c r="H27" s="30">
        <v>0</v>
      </c>
    </row>
    <row r="28" spans="2:8" x14ac:dyDescent="0.25">
      <c r="B28" s="28">
        <v>5</v>
      </c>
      <c r="C28" s="29">
        <v>567</v>
      </c>
      <c r="D28" s="28" t="s">
        <v>33</v>
      </c>
      <c r="E28" s="30">
        <v>1600</v>
      </c>
      <c r="F28" s="30">
        <v>0</v>
      </c>
      <c r="G28" s="30">
        <v>0</v>
      </c>
      <c r="H28" s="30">
        <v>0</v>
      </c>
    </row>
    <row r="29" spans="2:8" x14ac:dyDescent="0.25">
      <c r="B29" s="28">
        <v>5</v>
      </c>
      <c r="C29" s="29">
        <v>571</v>
      </c>
      <c r="D29" s="28" t="s">
        <v>52</v>
      </c>
      <c r="E29" s="30">
        <v>1572</v>
      </c>
      <c r="F29" s="30">
        <v>0</v>
      </c>
      <c r="G29" s="30">
        <v>0</v>
      </c>
      <c r="H29" s="30">
        <v>0</v>
      </c>
    </row>
    <row r="30" spans="2:8" x14ac:dyDescent="0.25">
      <c r="B30" s="28">
        <v>5</v>
      </c>
      <c r="C30" s="29">
        <v>1145</v>
      </c>
      <c r="D30" s="28" t="s">
        <v>59</v>
      </c>
      <c r="E30" s="30">
        <v>1521.8</v>
      </c>
      <c r="F30" s="30">
        <v>-1066.8</v>
      </c>
      <c r="G30" s="30">
        <v>0</v>
      </c>
      <c r="H30" s="30">
        <v>0</v>
      </c>
    </row>
    <row r="31" spans="2:8" x14ac:dyDescent="0.25">
      <c r="B31" s="28">
        <v>5</v>
      </c>
      <c r="C31" s="29">
        <v>1123</v>
      </c>
      <c r="D31" s="28" t="s">
        <v>81</v>
      </c>
      <c r="E31" s="30">
        <v>1424.38</v>
      </c>
      <c r="F31" s="30">
        <v>0</v>
      </c>
      <c r="G31" s="30">
        <v>0</v>
      </c>
      <c r="H31" s="30">
        <v>0</v>
      </c>
    </row>
    <row r="32" spans="2:8" x14ac:dyDescent="0.25">
      <c r="B32" s="28">
        <v>5</v>
      </c>
      <c r="C32" s="29">
        <v>698</v>
      </c>
      <c r="D32" s="28" t="s">
        <v>36</v>
      </c>
      <c r="E32" s="30">
        <v>1211.82</v>
      </c>
      <c r="F32" s="30">
        <v>-977.9</v>
      </c>
      <c r="G32" s="30">
        <v>0</v>
      </c>
      <c r="H32" s="30">
        <v>0</v>
      </c>
    </row>
    <row r="33" spans="2:8" x14ac:dyDescent="0.25">
      <c r="B33" s="28">
        <v>5</v>
      </c>
      <c r="C33" s="29">
        <v>160</v>
      </c>
      <c r="D33" s="28" t="s">
        <v>75</v>
      </c>
      <c r="E33" s="30">
        <v>1170.3399999999999</v>
      </c>
      <c r="F33" s="30">
        <v>-631.83999999999992</v>
      </c>
      <c r="G33" s="30">
        <v>611.25</v>
      </c>
      <c r="H33" s="30">
        <v>0</v>
      </c>
    </row>
    <row r="34" spans="2:8" x14ac:dyDescent="0.25">
      <c r="B34" s="28">
        <v>5</v>
      </c>
      <c r="C34" s="29">
        <v>3862</v>
      </c>
      <c r="D34" s="28" t="s">
        <v>78</v>
      </c>
      <c r="E34" s="30">
        <v>1028.7</v>
      </c>
      <c r="F34" s="30">
        <v>0</v>
      </c>
      <c r="G34" s="30">
        <v>0</v>
      </c>
      <c r="H34" s="30">
        <v>0</v>
      </c>
    </row>
    <row r="35" spans="2:8" x14ac:dyDescent="0.25">
      <c r="B35" s="28">
        <v>5</v>
      </c>
      <c r="C35" s="29">
        <v>67</v>
      </c>
      <c r="D35" s="28" t="s">
        <v>90</v>
      </c>
      <c r="E35" s="30">
        <v>906.97</v>
      </c>
      <c r="F35" s="30">
        <v>-241.23</v>
      </c>
      <c r="G35" s="30">
        <v>0</v>
      </c>
      <c r="H35" s="30">
        <v>0</v>
      </c>
    </row>
    <row r="36" spans="2:8" x14ac:dyDescent="0.25">
      <c r="B36" s="28">
        <v>5</v>
      </c>
      <c r="C36" s="29">
        <v>73</v>
      </c>
      <c r="D36" s="28" t="s">
        <v>89</v>
      </c>
      <c r="E36" s="30">
        <v>711.59999999999991</v>
      </c>
      <c r="F36" s="30">
        <v>-711.59999999999991</v>
      </c>
      <c r="G36" s="30">
        <v>0</v>
      </c>
      <c r="H36" s="30">
        <v>0</v>
      </c>
    </row>
    <row r="37" spans="2:8" x14ac:dyDescent="0.25">
      <c r="B37" s="28">
        <v>5</v>
      </c>
      <c r="C37" s="29">
        <v>576</v>
      </c>
      <c r="D37" s="28" t="s">
        <v>40</v>
      </c>
      <c r="E37" s="30">
        <v>594.79999999999995</v>
      </c>
      <c r="F37" s="30">
        <v>0</v>
      </c>
      <c r="G37" s="30">
        <v>0</v>
      </c>
      <c r="H37" s="30">
        <v>0</v>
      </c>
    </row>
    <row r="38" spans="2:8" x14ac:dyDescent="0.25">
      <c r="B38" s="28">
        <v>5</v>
      </c>
      <c r="C38" s="29">
        <v>659</v>
      </c>
      <c r="D38" s="28" t="s">
        <v>17</v>
      </c>
      <c r="E38" s="30">
        <v>582.20000000000005</v>
      </c>
      <c r="F38" s="30">
        <v>0</v>
      </c>
      <c r="G38" s="30">
        <v>0</v>
      </c>
      <c r="H38" s="30">
        <v>0</v>
      </c>
    </row>
    <row r="39" spans="2:8" x14ac:dyDescent="0.25">
      <c r="B39" s="28">
        <v>5</v>
      </c>
      <c r="C39" s="29">
        <v>158</v>
      </c>
      <c r="D39" s="28" t="s">
        <v>71</v>
      </c>
      <c r="E39" s="30">
        <v>574.20000000000005</v>
      </c>
      <c r="F39" s="30">
        <v>0</v>
      </c>
      <c r="G39" s="30">
        <v>0</v>
      </c>
      <c r="H39" s="30">
        <v>0</v>
      </c>
    </row>
    <row r="40" spans="2:8" x14ac:dyDescent="0.25">
      <c r="B40" s="28">
        <v>5</v>
      </c>
      <c r="C40" s="29">
        <v>155</v>
      </c>
      <c r="D40" s="28" t="s">
        <v>53</v>
      </c>
      <c r="E40" s="30">
        <v>561</v>
      </c>
      <c r="F40" s="30">
        <v>-561</v>
      </c>
      <c r="G40" s="30">
        <v>0</v>
      </c>
      <c r="H40" s="30">
        <v>0</v>
      </c>
    </row>
    <row r="41" spans="2:8" x14ac:dyDescent="0.25">
      <c r="B41" s="28">
        <v>5</v>
      </c>
      <c r="C41" s="29">
        <v>560</v>
      </c>
      <c r="D41" s="28" t="s">
        <v>74</v>
      </c>
      <c r="E41" s="30">
        <v>555.08000000000004</v>
      </c>
      <c r="F41" s="30">
        <v>-168.98</v>
      </c>
      <c r="G41" s="30">
        <v>2.5</v>
      </c>
      <c r="H41" s="30">
        <v>0</v>
      </c>
    </row>
    <row r="42" spans="2:8" x14ac:dyDescent="0.25">
      <c r="B42" s="28">
        <v>5</v>
      </c>
      <c r="C42" s="29">
        <v>156</v>
      </c>
      <c r="D42" s="28" t="s">
        <v>62</v>
      </c>
      <c r="E42" s="30">
        <v>545.6</v>
      </c>
      <c r="F42" s="30">
        <v>0</v>
      </c>
      <c r="G42" s="30">
        <v>0</v>
      </c>
      <c r="H42" s="30">
        <v>0</v>
      </c>
    </row>
    <row r="43" spans="2:8" x14ac:dyDescent="0.25">
      <c r="B43" s="28">
        <v>5</v>
      </c>
      <c r="C43" s="29">
        <v>872</v>
      </c>
      <c r="D43" s="28" t="s">
        <v>54</v>
      </c>
      <c r="E43" s="30">
        <v>505.4</v>
      </c>
      <c r="F43" s="30">
        <v>0</v>
      </c>
      <c r="G43" s="30">
        <v>0</v>
      </c>
      <c r="H43" s="30">
        <v>0</v>
      </c>
    </row>
    <row r="44" spans="2:8" x14ac:dyDescent="0.25">
      <c r="B44" s="28">
        <v>5</v>
      </c>
      <c r="C44" s="29">
        <v>159</v>
      </c>
      <c r="D44" s="28" t="s">
        <v>72</v>
      </c>
      <c r="E44" s="30">
        <v>482.98</v>
      </c>
      <c r="F44" s="30">
        <v>-294.38</v>
      </c>
      <c r="G44" s="30">
        <v>0</v>
      </c>
      <c r="H44" s="30">
        <v>0</v>
      </c>
    </row>
    <row r="45" spans="2:8" x14ac:dyDescent="0.25">
      <c r="B45" s="28">
        <v>5</v>
      </c>
      <c r="C45" s="29">
        <v>157</v>
      </c>
      <c r="D45" s="28" t="s">
        <v>66</v>
      </c>
      <c r="E45" s="30">
        <v>477.4</v>
      </c>
      <c r="F45" s="30">
        <v>0</v>
      </c>
      <c r="G45" s="30">
        <v>0</v>
      </c>
      <c r="H45" s="30">
        <v>0</v>
      </c>
    </row>
    <row r="46" spans="2:8" x14ac:dyDescent="0.25">
      <c r="B46" s="28">
        <v>5</v>
      </c>
      <c r="C46" s="29">
        <v>1143</v>
      </c>
      <c r="D46" s="28" t="s">
        <v>42</v>
      </c>
      <c r="E46" s="30">
        <v>447.12</v>
      </c>
      <c r="F46" s="30">
        <v>0</v>
      </c>
      <c r="G46" s="30">
        <v>0</v>
      </c>
      <c r="H46" s="30">
        <v>0</v>
      </c>
    </row>
    <row r="47" spans="2:8" x14ac:dyDescent="0.25">
      <c r="B47" s="28">
        <v>5</v>
      </c>
      <c r="C47" s="29">
        <v>321</v>
      </c>
      <c r="D47" s="28" t="s">
        <v>29</v>
      </c>
      <c r="E47" s="30">
        <v>417.15</v>
      </c>
      <c r="F47" s="30">
        <v>0</v>
      </c>
      <c r="G47" s="30">
        <v>0</v>
      </c>
      <c r="H47" s="30">
        <v>0</v>
      </c>
    </row>
    <row r="48" spans="2:8" x14ac:dyDescent="0.25">
      <c r="B48" s="28">
        <v>5</v>
      </c>
      <c r="C48" s="29">
        <v>701</v>
      </c>
      <c r="D48" s="28" t="s">
        <v>70</v>
      </c>
      <c r="E48" s="30">
        <v>377.92</v>
      </c>
      <c r="F48" s="30">
        <v>-189.12</v>
      </c>
      <c r="G48" s="30">
        <v>0</v>
      </c>
      <c r="H48" s="30">
        <v>0</v>
      </c>
    </row>
    <row r="49" spans="2:8" x14ac:dyDescent="0.25">
      <c r="B49" s="28">
        <v>5</v>
      </c>
      <c r="C49" s="29">
        <v>870</v>
      </c>
      <c r="D49" s="28" t="s">
        <v>25</v>
      </c>
      <c r="E49" s="30">
        <v>377.62</v>
      </c>
      <c r="F49" s="30">
        <v>-377.62</v>
      </c>
      <c r="G49" s="30">
        <v>0</v>
      </c>
      <c r="H49" s="30">
        <v>0</v>
      </c>
    </row>
    <row r="50" spans="2:8" x14ac:dyDescent="0.25">
      <c r="B50" s="28">
        <v>5</v>
      </c>
      <c r="C50" s="29">
        <v>319</v>
      </c>
      <c r="D50" s="28" t="s">
        <v>18</v>
      </c>
      <c r="E50" s="30">
        <v>366.48</v>
      </c>
      <c r="F50" s="30">
        <v>0</v>
      </c>
      <c r="G50" s="30">
        <v>0</v>
      </c>
      <c r="H50" s="30">
        <v>0</v>
      </c>
    </row>
    <row r="51" spans="2:8" x14ac:dyDescent="0.25">
      <c r="B51" s="28">
        <v>5</v>
      </c>
      <c r="C51" s="29">
        <v>1144</v>
      </c>
      <c r="D51" s="28" t="s">
        <v>45</v>
      </c>
      <c r="E51" s="30">
        <v>343.94</v>
      </c>
      <c r="F51" s="30">
        <v>0</v>
      </c>
      <c r="G51" s="30">
        <v>0</v>
      </c>
      <c r="H51" s="30">
        <v>0</v>
      </c>
    </row>
    <row r="52" spans="2:8" x14ac:dyDescent="0.25">
      <c r="B52" s="28">
        <v>5</v>
      </c>
      <c r="C52" s="29">
        <v>572</v>
      </c>
      <c r="D52" s="28" t="s">
        <v>57</v>
      </c>
      <c r="E52" s="30">
        <v>315.92</v>
      </c>
      <c r="F52" s="30">
        <v>0</v>
      </c>
      <c r="G52" s="30">
        <v>0</v>
      </c>
      <c r="H52" s="30">
        <v>0</v>
      </c>
    </row>
    <row r="53" spans="2:8" x14ac:dyDescent="0.25">
      <c r="B53" s="28">
        <v>5</v>
      </c>
      <c r="C53" s="29">
        <v>1216</v>
      </c>
      <c r="D53" s="28" t="s">
        <v>50</v>
      </c>
      <c r="E53" s="30">
        <v>301.97000000000003</v>
      </c>
      <c r="F53" s="30">
        <v>0</v>
      </c>
      <c r="G53" s="30">
        <v>0</v>
      </c>
      <c r="H53" s="30">
        <v>0</v>
      </c>
    </row>
    <row r="54" spans="2:8" x14ac:dyDescent="0.25">
      <c r="B54" s="28">
        <v>5</v>
      </c>
      <c r="C54" s="29">
        <v>1124</v>
      </c>
      <c r="D54" s="28" t="s">
        <v>84</v>
      </c>
      <c r="E54" s="30">
        <v>301.56</v>
      </c>
      <c r="F54" s="30">
        <v>0</v>
      </c>
      <c r="G54" s="30">
        <v>0</v>
      </c>
      <c r="H54" s="30">
        <v>0</v>
      </c>
    </row>
    <row r="55" spans="2:8" x14ac:dyDescent="0.25">
      <c r="B55" s="28">
        <v>5</v>
      </c>
      <c r="C55" s="29">
        <v>875</v>
      </c>
      <c r="D55" s="28" t="s">
        <v>16</v>
      </c>
      <c r="E55" s="30">
        <v>280.8</v>
      </c>
      <c r="F55" s="30">
        <v>0</v>
      </c>
      <c r="G55" s="30">
        <v>0</v>
      </c>
      <c r="H55" s="30">
        <v>0</v>
      </c>
    </row>
    <row r="56" spans="2:8" x14ac:dyDescent="0.25">
      <c r="B56" s="28">
        <v>5</v>
      </c>
      <c r="C56" s="29">
        <v>877</v>
      </c>
      <c r="D56" s="28" t="s">
        <v>86</v>
      </c>
      <c r="E56" s="30">
        <v>280.02</v>
      </c>
      <c r="F56" s="30">
        <v>0</v>
      </c>
      <c r="G56" s="30">
        <v>0</v>
      </c>
      <c r="H56" s="30">
        <v>0</v>
      </c>
    </row>
    <row r="57" spans="2:8" x14ac:dyDescent="0.25">
      <c r="B57" s="28">
        <v>5</v>
      </c>
      <c r="C57" s="29">
        <v>569</v>
      </c>
      <c r="D57" s="28" t="s">
        <v>47</v>
      </c>
      <c r="E57" s="30">
        <v>233.92</v>
      </c>
      <c r="F57" s="30">
        <v>0</v>
      </c>
      <c r="G57" s="30">
        <v>0</v>
      </c>
      <c r="H57" s="30">
        <v>0</v>
      </c>
    </row>
    <row r="58" spans="2:8" x14ac:dyDescent="0.25">
      <c r="B58" s="28">
        <v>5</v>
      </c>
      <c r="C58" s="29">
        <v>866</v>
      </c>
      <c r="D58" s="28" t="s">
        <v>14</v>
      </c>
      <c r="E58" s="30">
        <v>233.92</v>
      </c>
      <c r="F58" s="30">
        <v>0</v>
      </c>
      <c r="G58" s="30">
        <v>0</v>
      </c>
      <c r="H58" s="30">
        <v>0</v>
      </c>
    </row>
    <row r="59" spans="2:8" x14ac:dyDescent="0.25">
      <c r="B59" s="28">
        <v>5</v>
      </c>
      <c r="C59" s="29">
        <v>152</v>
      </c>
      <c r="D59" s="28" t="s">
        <v>31</v>
      </c>
      <c r="E59" s="30">
        <v>188.87</v>
      </c>
      <c r="F59" s="30">
        <v>0</v>
      </c>
      <c r="G59" s="30">
        <v>0</v>
      </c>
      <c r="H59" s="30">
        <v>0</v>
      </c>
    </row>
    <row r="60" spans="2:8" x14ac:dyDescent="0.25">
      <c r="B60" s="28">
        <v>5</v>
      </c>
      <c r="C60" s="29">
        <v>700</v>
      </c>
      <c r="D60" s="28" t="s">
        <v>63</v>
      </c>
      <c r="E60" s="30">
        <v>188.64</v>
      </c>
      <c r="F60" s="30">
        <v>0</v>
      </c>
      <c r="G60" s="30">
        <v>0</v>
      </c>
      <c r="H60" s="30">
        <v>0</v>
      </c>
    </row>
    <row r="61" spans="2:8" x14ac:dyDescent="0.25">
      <c r="B61" s="28">
        <v>5</v>
      </c>
      <c r="C61" s="29">
        <v>662</v>
      </c>
      <c r="D61" s="28" t="s">
        <v>38</v>
      </c>
      <c r="E61" s="30">
        <v>188.6</v>
      </c>
      <c r="F61" s="30">
        <v>-188.6</v>
      </c>
      <c r="G61" s="30">
        <v>0</v>
      </c>
      <c r="H61" s="30">
        <v>0</v>
      </c>
    </row>
    <row r="62" spans="2:8" x14ac:dyDescent="0.25">
      <c r="B62" s="28">
        <v>5</v>
      </c>
      <c r="C62" s="29">
        <v>661</v>
      </c>
      <c r="D62" s="28" t="s">
        <v>55</v>
      </c>
      <c r="E62" s="30">
        <v>177.9</v>
      </c>
      <c r="F62" s="30">
        <v>0</v>
      </c>
      <c r="G62" s="30">
        <v>0</v>
      </c>
      <c r="H62" s="30">
        <v>0</v>
      </c>
    </row>
    <row r="63" spans="2:8" x14ac:dyDescent="0.25">
      <c r="B63" s="28">
        <v>5</v>
      </c>
      <c r="C63" s="29">
        <v>699</v>
      </c>
      <c r="D63" s="28" t="s">
        <v>60</v>
      </c>
      <c r="E63" s="30">
        <v>0</v>
      </c>
      <c r="F63" s="30">
        <v>0</v>
      </c>
      <c r="G63" s="30">
        <v>1.25</v>
      </c>
      <c r="H63" s="30">
        <v>0</v>
      </c>
    </row>
    <row r="64" spans="2:8" x14ac:dyDescent="0.25">
      <c r="B64" s="28">
        <v>5</v>
      </c>
      <c r="C64" s="29"/>
      <c r="D64" s="28"/>
      <c r="E64" s="30"/>
      <c r="F64" s="30"/>
      <c r="G64" s="30"/>
      <c r="H64" s="30"/>
    </row>
    <row r="65" spans="2:8" x14ac:dyDescent="0.25">
      <c r="B65" s="28">
        <v>5</v>
      </c>
      <c r="C65" s="29"/>
      <c r="D65" s="28"/>
      <c r="E65" s="30"/>
      <c r="F65" s="30"/>
      <c r="G65" s="30"/>
      <c r="H65" s="30"/>
    </row>
    <row r="66" spans="2:8" x14ac:dyDescent="0.25">
      <c r="B66" s="28">
        <v>5</v>
      </c>
      <c r="C66" s="29"/>
      <c r="D66" s="28"/>
      <c r="E66" s="30"/>
      <c r="F66" s="30"/>
      <c r="G66" s="30"/>
      <c r="H66" s="30"/>
    </row>
    <row r="67" spans="2:8" x14ac:dyDescent="0.25">
      <c r="B67" s="28">
        <v>5</v>
      </c>
      <c r="C67" s="29"/>
      <c r="D67" s="28"/>
      <c r="E67" s="30"/>
      <c r="F67" s="30"/>
      <c r="G67" s="30"/>
      <c r="H67" s="30"/>
    </row>
    <row r="68" spans="2:8" x14ac:dyDescent="0.25">
      <c r="B68" s="28">
        <v>5</v>
      </c>
      <c r="C68" s="29"/>
      <c r="D68" s="28"/>
      <c r="E68" s="30"/>
      <c r="F68" s="30"/>
      <c r="G68" s="30"/>
      <c r="H68" s="30"/>
    </row>
    <row r="69" spans="2:8" x14ac:dyDescent="0.25">
      <c r="B69" s="28">
        <v>5</v>
      </c>
      <c r="C69" s="29"/>
      <c r="D69" s="28"/>
      <c r="E69" s="30"/>
      <c r="F69" s="30"/>
      <c r="G69" s="30"/>
      <c r="H69" s="30"/>
    </row>
    <row r="70" spans="2:8" x14ac:dyDescent="0.25">
      <c r="B70" s="28">
        <v>5</v>
      </c>
      <c r="C70" s="29"/>
      <c r="D70" s="28"/>
      <c r="E70" s="30"/>
      <c r="F70" s="30"/>
      <c r="G70" s="30"/>
      <c r="H70" s="30"/>
    </row>
    <row r="72" spans="2:8" x14ac:dyDescent="0.25">
      <c r="D72" s="32" t="s">
        <v>13</v>
      </c>
      <c r="E72" s="33">
        <v>113829.44999999997</v>
      </c>
      <c r="F72" s="33">
        <v>-21165.759999999998</v>
      </c>
      <c r="G72" s="33">
        <v>3710</v>
      </c>
      <c r="H72" s="33">
        <v>0</v>
      </c>
    </row>
  </sheetData>
  <sheetProtection algorithmName="SHA-512" hashValue="ZN8/kNC+euIGI7HQN6gxvfdssq3pDIrThzhLySuVTcQKeT+vdoMROR051XRy9GTFRYJk4HWbnpH6md7gS4HN9A==" saltValue="toIKHjNblrlbFszExoLg2w==" spinCount="100000" sheet="1" objects="1" scenarios="1"/>
  <mergeCells count="1">
    <mergeCell ref="B6: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4E0D5-0CCE-44BB-8877-9F6A13CDC548}">
  <dimension ref="B1:H84"/>
  <sheetViews>
    <sheetView topLeftCell="A50" workbookViewId="0">
      <selection activeCell="C83" sqref="C83"/>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93</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v>188.82</v>
      </c>
      <c r="F10" s="30">
        <v>0</v>
      </c>
      <c r="G10" s="30">
        <v>2.5</v>
      </c>
      <c r="H10" s="31">
        <v>0</v>
      </c>
    </row>
    <row r="11" spans="2:8" x14ac:dyDescent="0.25">
      <c r="B11" s="28">
        <v>5</v>
      </c>
      <c r="C11" s="29">
        <v>658</v>
      </c>
      <c r="D11" s="28" t="s">
        <v>15</v>
      </c>
      <c r="E11" s="30">
        <v>2122.84</v>
      </c>
      <c r="F11" s="30">
        <v>-1881.9499999999998</v>
      </c>
      <c r="G11" s="30">
        <v>422.5</v>
      </c>
      <c r="H11" s="31">
        <v>0</v>
      </c>
    </row>
    <row r="12" spans="2:8" x14ac:dyDescent="0.25">
      <c r="B12" s="28">
        <v>5</v>
      </c>
      <c r="C12" s="29">
        <v>875</v>
      </c>
      <c r="D12" s="28" t="s">
        <v>16</v>
      </c>
      <c r="E12" s="30">
        <v>415.41</v>
      </c>
      <c r="F12" s="30">
        <v>0</v>
      </c>
      <c r="G12" s="30">
        <v>0</v>
      </c>
      <c r="H12" s="31">
        <v>0</v>
      </c>
    </row>
    <row r="13" spans="2:8" x14ac:dyDescent="0.25">
      <c r="B13" s="28">
        <v>5</v>
      </c>
      <c r="C13" s="29">
        <v>659</v>
      </c>
      <c r="D13" s="28" t="s">
        <v>17</v>
      </c>
      <c r="E13" s="30">
        <v>357</v>
      </c>
      <c r="F13" s="30">
        <v>-359</v>
      </c>
      <c r="G13" s="30">
        <v>0</v>
      </c>
      <c r="H13" s="31">
        <v>0</v>
      </c>
    </row>
    <row r="14" spans="2:8" x14ac:dyDescent="0.25">
      <c r="B14" s="28">
        <v>5</v>
      </c>
      <c r="C14" s="29">
        <v>319</v>
      </c>
      <c r="D14" s="28" t="s">
        <v>18</v>
      </c>
      <c r="E14" s="30">
        <v>386.22</v>
      </c>
      <c r="F14" s="30">
        <v>0</v>
      </c>
      <c r="G14" s="30">
        <v>8.75</v>
      </c>
      <c r="H14" s="31">
        <v>0</v>
      </c>
    </row>
    <row r="15" spans="2:8" x14ac:dyDescent="0.25">
      <c r="B15" s="28">
        <v>5</v>
      </c>
      <c r="C15" s="29">
        <v>129</v>
      </c>
      <c r="D15" s="28" t="s">
        <v>20</v>
      </c>
      <c r="E15" s="30">
        <v>0</v>
      </c>
      <c r="F15" s="30">
        <v>-1825.72</v>
      </c>
      <c r="G15" s="30">
        <v>0</v>
      </c>
      <c r="H15" s="31">
        <v>0</v>
      </c>
    </row>
    <row r="16" spans="2:8" x14ac:dyDescent="0.25">
      <c r="B16" s="28">
        <v>5</v>
      </c>
      <c r="C16" s="29">
        <v>151</v>
      </c>
      <c r="D16" s="28" t="s">
        <v>21</v>
      </c>
      <c r="E16" s="30">
        <v>2448.1799999999998</v>
      </c>
      <c r="F16" s="30">
        <v>-19.079999999999998</v>
      </c>
      <c r="G16" s="30">
        <v>1.25</v>
      </c>
      <c r="H16" s="31">
        <v>0</v>
      </c>
    </row>
    <row r="17" spans="2:8" x14ac:dyDescent="0.25">
      <c r="B17" s="28">
        <v>5</v>
      </c>
      <c r="C17" s="29">
        <v>868</v>
      </c>
      <c r="D17" s="28" t="s">
        <v>22</v>
      </c>
      <c r="E17" s="30">
        <v>2216.7799999999997</v>
      </c>
      <c r="F17" s="30">
        <v>-989.78</v>
      </c>
      <c r="G17" s="30">
        <v>0</v>
      </c>
      <c r="H17" s="31">
        <v>0</v>
      </c>
    </row>
    <row r="18" spans="2:8" x14ac:dyDescent="0.25">
      <c r="B18" s="28">
        <v>5</v>
      </c>
      <c r="C18" s="29">
        <v>869</v>
      </c>
      <c r="D18" s="28" t="s">
        <v>23</v>
      </c>
      <c r="E18" s="30">
        <v>7842.28</v>
      </c>
      <c r="F18" s="30">
        <v>-7842.28</v>
      </c>
      <c r="G18" s="30">
        <v>440</v>
      </c>
      <c r="H18" s="31">
        <v>0</v>
      </c>
    </row>
    <row r="19" spans="2:8" x14ac:dyDescent="0.25">
      <c r="B19" s="28">
        <v>5</v>
      </c>
      <c r="C19" s="29">
        <v>564</v>
      </c>
      <c r="D19" s="28" t="s">
        <v>24</v>
      </c>
      <c r="E19" s="30">
        <v>812</v>
      </c>
      <c r="F19" s="30">
        <v>-2705.29</v>
      </c>
      <c r="G19" s="30">
        <v>76.25</v>
      </c>
      <c r="H19" s="31">
        <v>0</v>
      </c>
    </row>
    <row r="20" spans="2:8" x14ac:dyDescent="0.25">
      <c r="B20" s="28">
        <v>5</v>
      </c>
      <c r="C20" s="29">
        <v>870</v>
      </c>
      <c r="D20" s="28" t="s">
        <v>25</v>
      </c>
      <c r="E20" s="30">
        <v>161.30000000000001</v>
      </c>
      <c r="F20" s="30">
        <v>0</v>
      </c>
      <c r="G20" s="30">
        <v>0</v>
      </c>
      <c r="H20" s="31">
        <v>0</v>
      </c>
    </row>
    <row r="21" spans="2:8" x14ac:dyDescent="0.25">
      <c r="B21" s="28">
        <v>5</v>
      </c>
      <c r="C21" s="29">
        <v>565</v>
      </c>
      <c r="D21" s="28" t="s">
        <v>26</v>
      </c>
      <c r="E21" s="30">
        <v>4897.5600000000004</v>
      </c>
      <c r="F21" s="30">
        <v>-2634.95</v>
      </c>
      <c r="G21" s="30">
        <v>7.5</v>
      </c>
      <c r="H21" s="31">
        <v>0</v>
      </c>
    </row>
    <row r="22" spans="2:8" x14ac:dyDescent="0.25">
      <c r="B22" s="28">
        <v>5</v>
      </c>
      <c r="C22" s="29">
        <v>566</v>
      </c>
      <c r="D22" s="28" t="s">
        <v>27</v>
      </c>
      <c r="E22" s="30">
        <v>4872</v>
      </c>
      <c r="F22" s="30">
        <v>-1522.5</v>
      </c>
      <c r="G22" s="30">
        <v>0</v>
      </c>
      <c r="H22" s="31">
        <v>0</v>
      </c>
    </row>
    <row r="23" spans="2:8" x14ac:dyDescent="0.25">
      <c r="B23" s="28">
        <v>5</v>
      </c>
      <c r="C23" s="29">
        <v>876</v>
      </c>
      <c r="D23" s="28" t="s">
        <v>28</v>
      </c>
      <c r="E23" s="30">
        <v>0</v>
      </c>
      <c r="F23" s="30">
        <v>0</v>
      </c>
      <c r="G23" s="30">
        <v>0</v>
      </c>
      <c r="H23" s="31">
        <v>0</v>
      </c>
    </row>
    <row r="24" spans="2:8" x14ac:dyDescent="0.25">
      <c r="B24" s="28">
        <v>5</v>
      </c>
      <c r="C24" s="29">
        <v>321</v>
      </c>
      <c r="D24" s="28" t="s">
        <v>29</v>
      </c>
      <c r="E24" s="30">
        <v>587.58000000000004</v>
      </c>
      <c r="F24" s="30">
        <v>0</v>
      </c>
      <c r="G24" s="30">
        <v>15</v>
      </c>
      <c r="H24" s="31">
        <v>0</v>
      </c>
    </row>
    <row r="25" spans="2:8" x14ac:dyDescent="0.25">
      <c r="B25" s="28">
        <v>5</v>
      </c>
      <c r="C25" s="29">
        <v>864</v>
      </c>
      <c r="D25" s="28" t="s">
        <v>30</v>
      </c>
      <c r="E25" s="30">
        <v>226.61</v>
      </c>
      <c r="F25" s="30">
        <v>-226.21</v>
      </c>
      <c r="G25" s="30">
        <v>28.75</v>
      </c>
      <c r="H25" s="31">
        <v>0</v>
      </c>
    </row>
    <row r="26" spans="2:8" x14ac:dyDescent="0.25">
      <c r="B26" s="28">
        <v>5</v>
      </c>
      <c r="C26" s="29">
        <v>152</v>
      </c>
      <c r="D26" s="28" t="s">
        <v>31</v>
      </c>
      <c r="E26" s="30">
        <v>1366.0700000000002</v>
      </c>
      <c r="F26" s="30">
        <v>-471.76</v>
      </c>
      <c r="G26" s="30">
        <v>0</v>
      </c>
      <c r="H26" s="31">
        <v>0</v>
      </c>
    </row>
    <row r="27" spans="2:8" x14ac:dyDescent="0.25">
      <c r="B27" s="28">
        <v>5</v>
      </c>
      <c r="C27" s="29">
        <v>567</v>
      </c>
      <c r="D27" s="28" t="s">
        <v>33</v>
      </c>
      <c r="E27" s="30">
        <v>1143</v>
      </c>
      <c r="F27" s="30">
        <v>-1600</v>
      </c>
      <c r="G27" s="30">
        <v>0</v>
      </c>
      <c r="H27" s="31">
        <v>0</v>
      </c>
    </row>
    <row r="28" spans="2:8" x14ac:dyDescent="0.25">
      <c r="B28" s="28">
        <v>5</v>
      </c>
      <c r="C28" s="29">
        <v>67</v>
      </c>
      <c r="D28" s="28" t="s">
        <v>90</v>
      </c>
      <c r="E28" s="30">
        <v>749.75</v>
      </c>
      <c r="F28" s="30">
        <v>-786.98</v>
      </c>
      <c r="G28" s="30">
        <v>0</v>
      </c>
      <c r="H28" s="31">
        <v>0</v>
      </c>
    </row>
    <row r="29" spans="2:8" x14ac:dyDescent="0.25">
      <c r="B29" s="28">
        <v>5</v>
      </c>
      <c r="C29" s="29">
        <v>698</v>
      </c>
      <c r="D29" s="28" t="s">
        <v>36</v>
      </c>
      <c r="E29" s="30">
        <v>0</v>
      </c>
      <c r="F29" s="30">
        <v>-233.92</v>
      </c>
      <c r="G29" s="30">
        <v>0</v>
      </c>
      <c r="H29" s="31">
        <v>0</v>
      </c>
    </row>
    <row r="30" spans="2:8" x14ac:dyDescent="0.25">
      <c r="B30" s="28">
        <v>5</v>
      </c>
      <c r="C30" s="29">
        <v>662</v>
      </c>
      <c r="D30" s="28" t="s">
        <v>38</v>
      </c>
      <c r="E30" s="30">
        <v>364</v>
      </c>
      <c r="F30" s="30">
        <v>0</v>
      </c>
      <c r="G30" s="30">
        <v>8.75</v>
      </c>
      <c r="H30" s="31">
        <v>0</v>
      </c>
    </row>
    <row r="31" spans="2:8" x14ac:dyDescent="0.25">
      <c r="B31" s="28">
        <v>5</v>
      </c>
      <c r="C31" s="29">
        <v>574</v>
      </c>
      <c r="D31" s="28" t="s">
        <v>39</v>
      </c>
      <c r="E31" s="30">
        <v>142.32</v>
      </c>
      <c r="F31" s="30">
        <v>0</v>
      </c>
      <c r="G31" s="30">
        <v>0</v>
      </c>
      <c r="H31" s="31">
        <v>0</v>
      </c>
    </row>
    <row r="32" spans="2:8" x14ac:dyDescent="0.25">
      <c r="B32" s="28">
        <v>5</v>
      </c>
      <c r="C32" s="29">
        <v>576</v>
      </c>
      <c r="D32" s="28" t="s">
        <v>40</v>
      </c>
      <c r="E32" s="30">
        <v>188.86</v>
      </c>
      <c r="F32" s="30">
        <v>-406</v>
      </c>
      <c r="G32" s="30">
        <v>0</v>
      </c>
      <c r="H32" s="31">
        <v>0</v>
      </c>
    </row>
    <row r="33" spans="2:8" x14ac:dyDescent="0.25">
      <c r="B33" s="28">
        <v>5</v>
      </c>
      <c r="C33" s="29">
        <v>1122</v>
      </c>
      <c r="D33" s="28" t="s">
        <v>41</v>
      </c>
      <c r="E33" s="30">
        <v>12042.220000000001</v>
      </c>
      <c r="F33" s="30">
        <v>-9418.11</v>
      </c>
      <c r="G33" s="30">
        <v>0</v>
      </c>
      <c r="H33" s="31">
        <v>0</v>
      </c>
    </row>
    <row r="34" spans="2:8" x14ac:dyDescent="0.25">
      <c r="B34" s="28">
        <v>5</v>
      </c>
      <c r="C34" s="29">
        <v>1143</v>
      </c>
      <c r="D34" s="28" t="s">
        <v>42</v>
      </c>
      <c r="E34" s="30">
        <v>177.9</v>
      </c>
      <c r="F34" s="30">
        <v>-258.48</v>
      </c>
      <c r="G34" s="30">
        <v>11.25</v>
      </c>
      <c r="H34" s="31">
        <v>0</v>
      </c>
    </row>
    <row r="35" spans="2:8" x14ac:dyDescent="0.25">
      <c r="B35" s="28">
        <v>5</v>
      </c>
      <c r="C35" s="29">
        <v>154</v>
      </c>
      <c r="D35" s="28" t="s">
        <v>44</v>
      </c>
      <c r="E35" s="30">
        <v>8445.69</v>
      </c>
      <c r="F35" s="30">
        <v>-5904</v>
      </c>
      <c r="G35" s="30">
        <v>0</v>
      </c>
      <c r="H35" s="31">
        <v>0</v>
      </c>
    </row>
    <row r="36" spans="2:8" x14ac:dyDescent="0.25">
      <c r="B36" s="28">
        <v>5</v>
      </c>
      <c r="C36" s="29">
        <v>1144</v>
      </c>
      <c r="D36" s="28" t="s">
        <v>45</v>
      </c>
      <c r="E36" s="30">
        <v>0</v>
      </c>
      <c r="F36" s="30">
        <v>0</v>
      </c>
      <c r="G36" s="30">
        <v>0</v>
      </c>
      <c r="H36" s="31">
        <v>0</v>
      </c>
    </row>
    <row r="37" spans="2:8" x14ac:dyDescent="0.25">
      <c r="B37" s="28">
        <v>5</v>
      </c>
      <c r="C37" s="29">
        <v>568</v>
      </c>
      <c r="D37" s="28" t="s">
        <v>46</v>
      </c>
      <c r="E37" s="30">
        <v>751</v>
      </c>
      <c r="F37" s="30">
        <v>0</v>
      </c>
      <c r="G37" s="30">
        <v>0</v>
      </c>
      <c r="H37" s="31">
        <v>0</v>
      </c>
    </row>
    <row r="38" spans="2:8" x14ac:dyDescent="0.25">
      <c r="B38" s="28">
        <v>5</v>
      </c>
      <c r="C38" s="29">
        <v>569</v>
      </c>
      <c r="D38" s="28" t="s">
        <v>47</v>
      </c>
      <c r="E38" s="30">
        <v>1900.08</v>
      </c>
      <c r="F38" s="30">
        <v>-49.94</v>
      </c>
      <c r="G38" s="30">
        <v>0</v>
      </c>
      <c r="H38" s="31">
        <v>0</v>
      </c>
    </row>
    <row r="39" spans="2:8" x14ac:dyDescent="0.25">
      <c r="B39" s="28">
        <v>5</v>
      </c>
      <c r="C39" s="29">
        <v>570</v>
      </c>
      <c r="D39" s="28" t="s">
        <v>48</v>
      </c>
      <c r="E39" s="30">
        <v>10830.48</v>
      </c>
      <c r="F39" s="30">
        <v>-1683.65</v>
      </c>
      <c r="G39" s="30">
        <v>0</v>
      </c>
      <c r="H39" s="31">
        <v>0</v>
      </c>
    </row>
    <row r="40" spans="2:8" x14ac:dyDescent="0.25">
      <c r="B40" s="28">
        <v>5</v>
      </c>
      <c r="C40" s="29">
        <v>577</v>
      </c>
      <c r="D40" s="28" t="s">
        <v>49</v>
      </c>
      <c r="E40" s="30">
        <v>927.5</v>
      </c>
      <c r="F40" s="30">
        <v>-515.82000000000005</v>
      </c>
      <c r="G40" s="30">
        <v>0</v>
      </c>
      <c r="H40" s="31">
        <v>0</v>
      </c>
    </row>
    <row r="41" spans="2:8" x14ac:dyDescent="0.25">
      <c r="B41" s="28">
        <v>5</v>
      </c>
      <c r="C41" s="29">
        <v>1216</v>
      </c>
      <c r="D41" s="28" t="s">
        <v>50</v>
      </c>
      <c r="E41" s="30">
        <v>188.6</v>
      </c>
      <c r="F41" s="30">
        <v>0</v>
      </c>
      <c r="G41" s="30">
        <v>22.5</v>
      </c>
      <c r="H41" s="31">
        <v>0</v>
      </c>
    </row>
    <row r="42" spans="2:8" x14ac:dyDescent="0.25">
      <c r="B42" s="28">
        <v>5</v>
      </c>
      <c r="C42" s="29">
        <v>1697</v>
      </c>
      <c r="D42" s="28" t="s">
        <v>56</v>
      </c>
      <c r="E42" s="30">
        <v>188.6</v>
      </c>
      <c r="F42" s="30">
        <v>-1153.98</v>
      </c>
      <c r="G42" s="30">
        <v>20</v>
      </c>
      <c r="H42" s="31">
        <v>0</v>
      </c>
    </row>
    <row r="43" spans="2:8" x14ac:dyDescent="0.25">
      <c r="B43" s="28">
        <v>5</v>
      </c>
      <c r="C43" s="29">
        <v>571</v>
      </c>
      <c r="D43" s="28" t="s">
        <v>52</v>
      </c>
      <c r="E43" s="30">
        <v>3973.77</v>
      </c>
      <c r="F43" s="30">
        <v>-1219.2</v>
      </c>
      <c r="G43" s="30">
        <v>0</v>
      </c>
      <c r="H43" s="31">
        <v>0</v>
      </c>
    </row>
    <row r="44" spans="2:8" x14ac:dyDescent="0.25">
      <c r="B44" s="28">
        <v>5</v>
      </c>
      <c r="C44" s="29">
        <v>155</v>
      </c>
      <c r="D44" s="28" t="s">
        <v>53</v>
      </c>
      <c r="E44" s="30">
        <v>1232</v>
      </c>
      <c r="F44" s="30">
        <v>-1232</v>
      </c>
      <c r="G44" s="30">
        <v>216.25</v>
      </c>
      <c r="H44" s="31">
        <v>0</v>
      </c>
    </row>
    <row r="45" spans="2:8" x14ac:dyDescent="0.25">
      <c r="B45" s="28">
        <v>5</v>
      </c>
      <c r="C45" s="29">
        <v>872</v>
      </c>
      <c r="D45" s="28" t="s">
        <v>54</v>
      </c>
      <c r="E45" s="30">
        <v>355.8</v>
      </c>
      <c r="F45" s="30">
        <v>-536.20000000000005</v>
      </c>
      <c r="G45" s="30">
        <v>0</v>
      </c>
      <c r="H45" s="31">
        <v>0</v>
      </c>
    </row>
    <row r="46" spans="2:8" x14ac:dyDescent="0.25">
      <c r="B46" s="28">
        <v>5</v>
      </c>
      <c r="C46" s="29">
        <v>661</v>
      </c>
      <c r="D46" s="28" t="s">
        <v>55</v>
      </c>
      <c r="E46" s="30">
        <v>0</v>
      </c>
      <c r="F46" s="30">
        <v>0</v>
      </c>
      <c r="G46" s="30">
        <v>68.75</v>
      </c>
      <c r="H46" s="31">
        <v>0</v>
      </c>
    </row>
    <row r="47" spans="2:8" x14ac:dyDescent="0.25">
      <c r="B47" s="28">
        <v>5</v>
      </c>
      <c r="C47" s="29">
        <v>572</v>
      </c>
      <c r="D47" s="28" t="s">
        <v>57</v>
      </c>
      <c r="E47" s="30">
        <v>1016</v>
      </c>
      <c r="F47" s="30">
        <v>-1331.92</v>
      </c>
      <c r="G47" s="30">
        <v>128.75</v>
      </c>
      <c r="H47" s="31">
        <v>0</v>
      </c>
    </row>
    <row r="48" spans="2:8" x14ac:dyDescent="0.25">
      <c r="B48" s="28">
        <v>5</v>
      </c>
      <c r="C48" s="29">
        <v>318</v>
      </c>
      <c r="D48" s="28" t="s">
        <v>58</v>
      </c>
      <c r="E48" s="30">
        <v>130.46</v>
      </c>
      <c r="F48" s="30">
        <v>0</v>
      </c>
      <c r="G48" s="30">
        <v>17.5</v>
      </c>
      <c r="H48" s="31">
        <v>0</v>
      </c>
    </row>
    <row r="49" spans="2:8" x14ac:dyDescent="0.25">
      <c r="B49" s="28">
        <v>5</v>
      </c>
      <c r="C49" s="29">
        <v>1145</v>
      </c>
      <c r="D49" s="28" t="s">
        <v>59</v>
      </c>
      <c r="E49" s="30">
        <v>463.76</v>
      </c>
      <c r="F49" s="30">
        <v>0</v>
      </c>
      <c r="G49" s="30">
        <v>0</v>
      </c>
      <c r="H49" s="31">
        <v>0</v>
      </c>
    </row>
    <row r="50" spans="2:8" x14ac:dyDescent="0.25">
      <c r="B50" s="28">
        <v>5</v>
      </c>
      <c r="C50" s="29">
        <v>699</v>
      </c>
      <c r="D50" s="28" t="s">
        <v>60</v>
      </c>
      <c r="E50" s="30">
        <v>188.75</v>
      </c>
      <c r="F50" s="30">
        <v>-190</v>
      </c>
      <c r="G50" s="30">
        <v>52.5</v>
      </c>
      <c r="H50" s="31">
        <v>0</v>
      </c>
    </row>
    <row r="51" spans="2:8" x14ac:dyDescent="0.25">
      <c r="B51" s="28">
        <v>5</v>
      </c>
      <c r="C51" s="29">
        <v>1000</v>
      </c>
      <c r="D51" s="28" t="s">
        <v>61</v>
      </c>
      <c r="E51" s="30">
        <v>6630.88</v>
      </c>
      <c r="F51" s="30">
        <v>-3437.83</v>
      </c>
      <c r="G51" s="30">
        <v>0</v>
      </c>
      <c r="H51" s="31">
        <v>0</v>
      </c>
    </row>
    <row r="52" spans="2:8" x14ac:dyDescent="0.25">
      <c r="B52" s="28">
        <v>5</v>
      </c>
      <c r="C52" s="29">
        <v>700</v>
      </c>
      <c r="D52" s="28" t="s">
        <v>63</v>
      </c>
      <c r="E52" s="30">
        <v>272.83999999999997</v>
      </c>
      <c r="F52" s="30">
        <v>-188.64999999999998</v>
      </c>
      <c r="G52" s="30">
        <v>97.5</v>
      </c>
      <c r="H52" s="31">
        <v>0</v>
      </c>
    </row>
    <row r="53" spans="2:8" x14ac:dyDescent="0.25">
      <c r="B53" s="28">
        <v>5</v>
      </c>
      <c r="C53" s="29">
        <v>873</v>
      </c>
      <c r="D53" s="28" t="s">
        <v>64</v>
      </c>
      <c r="E53" s="30">
        <v>2006.98</v>
      </c>
      <c r="F53" s="30">
        <v>-543.54</v>
      </c>
      <c r="G53" s="30">
        <v>348.75</v>
      </c>
      <c r="H53" s="31">
        <v>0</v>
      </c>
    </row>
    <row r="54" spans="2:8" x14ac:dyDescent="0.25">
      <c r="B54" s="28">
        <v>5</v>
      </c>
      <c r="C54" s="29">
        <v>1002</v>
      </c>
      <c r="D54" s="28" t="s">
        <v>65</v>
      </c>
      <c r="E54" s="30">
        <v>6590.34</v>
      </c>
      <c r="F54" s="30">
        <v>-6377.32</v>
      </c>
      <c r="G54" s="30">
        <v>0</v>
      </c>
      <c r="H54" s="31">
        <v>0</v>
      </c>
    </row>
    <row r="55" spans="2:8" x14ac:dyDescent="0.25">
      <c r="B55" s="28">
        <v>5</v>
      </c>
      <c r="C55" s="29">
        <v>157</v>
      </c>
      <c r="D55" s="28" t="s">
        <v>66</v>
      </c>
      <c r="E55" s="30">
        <v>1392.6</v>
      </c>
      <c r="F55" s="30">
        <v>-1392.6</v>
      </c>
      <c r="G55" s="30">
        <v>0</v>
      </c>
      <c r="H55" s="31">
        <v>0</v>
      </c>
    </row>
    <row r="56" spans="2:8" x14ac:dyDescent="0.25">
      <c r="B56" s="28">
        <v>5</v>
      </c>
      <c r="C56" s="29">
        <v>1001</v>
      </c>
      <c r="D56" s="28" t="s">
        <v>68</v>
      </c>
      <c r="E56" s="30">
        <v>188.64</v>
      </c>
      <c r="F56" s="30">
        <v>-188.64</v>
      </c>
      <c r="G56" s="30">
        <v>1.25</v>
      </c>
      <c r="H56" s="31">
        <v>0</v>
      </c>
    </row>
    <row r="57" spans="2:8" x14ac:dyDescent="0.25">
      <c r="B57" s="28">
        <v>5</v>
      </c>
      <c r="C57" s="29">
        <v>701</v>
      </c>
      <c r="D57" s="28" t="s">
        <v>70</v>
      </c>
      <c r="E57" s="30">
        <v>0</v>
      </c>
      <c r="F57" s="30">
        <v>-188.8</v>
      </c>
      <c r="G57" s="30">
        <v>0</v>
      </c>
      <c r="H57" s="31">
        <v>0</v>
      </c>
    </row>
    <row r="58" spans="2:8" x14ac:dyDescent="0.25">
      <c r="B58" s="28">
        <v>5</v>
      </c>
      <c r="C58" s="29">
        <v>158</v>
      </c>
      <c r="D58" s="28" t="s">
        <v>71</v>
      </c>
      <c r="E58" s="30">
        <v>0</v>
      </c>
      <c r="F58" s="30">
        <v>-574.20000000000005</v>
      </c>
      <c r="G58" s="30">
        <v>0</v>
      </c>
      <c r="H58" s="31">
        <v>0</v>
      </c>
    </row>
    <row r="59" spans="2:8" x14ac:dyDescent="0.25">
      <c r="B59" s="28">
        <v>5</v>
      </c>
      <c r="C59" s="29">
        <v>159</v>
      </c>
      <c r="D59" s="28" t="s">
        <v>72</v>
      </c>
      <c r="E59" s="30">
        <v>0</v>
      </c>
      <c r="F59" s="30">
        <v>0</v>
      </c>
      <c r="G59" s="30">
        <v>0</v>
      </c>
      <c r="H59" s="31">
        <v>0</v>
      </c>
    </row>
    <row r="60" spans="2:8" x14ac:dyDescent="0.25">
      <c r="B60" s="28">
        <v>5</v>
      </c>
      <c r="C60" s="29">
        <v>573</v>
      </c>
      <c r="D60" s="28" t="s">
        <v>73</v>
      </c>
      <c r="E60" s="30">
        <v>1972.8000000000002</v>
      </c>
      <c r="F60" s="30">
        <v>-1128.5999999999999</v>
      </c>
      <c r="G60" s="30">
        <v>206.25</v>
      </c>
      <c r="H60" s="31">
        <v>0</v>
      </c>
    </row>
    <row r="61" spans="2:8" x14ac:dyDescent="0.25">
      <c r="B61" s="28">
        <v>5</v>
      </c>
      <c r="C61" s="29">
        <v>560</v>
      </c>
      <c r="D61" s="28" t="s">
        <v>74</v>
      </c>
      <c r="E61" s="30">
        <v>378</v>
      </c>
      <c r="F61" s="30">
        <v>-378</v>
      </c>
      <c r="G61" s="30">
        <v>32.5</v>
      </c>
      <c r="H61" s="31">
        <v>0</v>
      </c>
    </row>
    <row r="62" spans="2:8" x14ac:dyDescent="0.25">
      <c r="B62" s="28">
        <v>5</v>
      </c>
      <c r="C62" s="29">
        <v>73</v>
      </c>
      <c r="D62" s="28" t="s">
        <v>89</v>
      </c>
      <c r="E62" s="30">
        <v>968.01</v>
      </c>
      <c r="F62" s="30">
        <v>0</v>
      </c>
      <c r="G62" s="30">
        <v>207.5</v>
      </c>
      <c r="H62" s="31">
        <v>0</v>
      </c>
    </row>
    <row r="63" spans="2:8" x14ac:dyDescent="0.25">
      <c r="B63" s="28">
        <v>5</v>
      </c>
      <c r="C63" s="29">
        <v>160</v>
      </c>
      <c r="D63" s="28" t="s">
        <v>75</v>
      </c>
      <c r="E63" s="30">
        <v>1148.8</v>
      </c>
      <c r="F63" s="30">
        <v>-1400.1</v>
      </c>
      <c r="G63" s="30">
        <v>207.5</v>
      </c>
      <c r="H63" s="31">
        <v>0</v>
      </c>
    </row>
    <row r="64" spans="2:8" x14ac:dyDescent="0.25">
      <c r="B64" s="28">
        <v>5</v>
      </c>
      <c r="C64" s="29">
        <v>1368</v>
      </c>
      <c r="D64" s="28" t="s">
        <v>88</v>
      </c>
      <c r="E64" s="30">
        <v>520.82999999999993</v>
      </c>
      <c r="F64" s="30">
        <v>-1241.17</v>
      </c>
      <c r="G64" s="30">
        <v>110</v>
      </c>
      <c r="H64" s="31">
        <v>0</v>
      </c>
    </row>
    <row r="65" spans="2:8" x14ac:dyDescent="0.25">
      <c r="B65" s="28">
        <v>5</v>
      </c>
      <c r="C65" s="29">
        <v>1233</v>
      </c>
      <c r="D65" s="28" t="s">
        <v>76</v>
      </c>
      <c r="E65" s="30">
        <v>112.91</v>
      </c>
      <c r="F65" s="30">
        <v>0</v>
      </c>
      <c r="G65" s="30">
        <v>8.75</v>
      </c>
      <c r="H65" s="31">
        <v>0</v>
      </c>
    </row>
    <row r="66" spans="2:8" x14ac:dyDescent="0.25">
      <c r="B66" s="28">
        <v>5</v>
      </c>
      <c r="C66" s="29">
        <v>3870</v>
      </c>
      <c r="D66" s="28" t="s">
        <v>77</v>
      </c>
      <c r="E66" s="30">
        <v>427</v>
      </c>
      <c r="F66" s="30">
        <v>0</v>
      </c>
      <c r="G66" s="30">
        <v>0</v>
      </c>
      <c r="H66" s="31">
        <v>0</v>
      </c>
    </row>
    <row r="67" spans="2:8" x14ac:dyDescent="0.25">
      <c r="B67" s="28">
        <v>5</v>
      </c>
      <c r="C67" s="29">
        <v>3862</v>
      </c>
      <c r="D67" s="28" t="s">
        <v>78</v>
      </c>
      <c r="E67" s="30">
        <v>188.58</v>
      </c>
      <c r="F67" s="30">
        <v>0</v>
      </c>
      <c r="G67" s="30">
        <v>26.25</v>
      </c>
      <c r="H67" s="31">
        <v>0</v>
      </c>
    </row>
    <row r="68" spans="2:8" x14ac:dyDescent="0.25">
      <c r="B68" s="28">
        <v>5</v>
      </c>
      <c r="C68" s="29">
        <v>874</v>
      </c>
      <c r="D68" s="28" t="s">
        <v>80</v>
      </c>
      <c r="E68" s="30">
        <v>884.61</v>
      </c>
      <c r="F68" s="30">
        <v>0</v>
      </c>
      <c r="G68" s="30">
        <v>0</v>
      </c>
      <c r="H68" s="31">
        <v>0</v>
      </c>
    </row>
    <row r="69" spans="2:8" x14ac:dyDescent="0.25">
      <c r="B69" s="28">
        <v>5</v>
      </c>
      <c r="C69" s="29">
        <v>1123</v>
      </c>
      <c r="D69" s="28" t="s">
        <v>81</v>
      </c>
      <c r="E69" s="30">
        <v>580.79999999999995</v>
      </c>
      <c r="F69" s="30">
        <v>-1672.68</v>
      </c>
      <c r="G69" s="30">
        <v>0</v>
      </c>
      <c r="H69" s="31">
        <v>0</v>
      </c>
    </row>
    <row r="70" spans="2:8" x14ac:dyDescent="0.25">
      <c r="B70" s="28">
        <v>5</v>
      </c>
      <c r="C70" s="29">
        <v>563</v>
      </c>
      <c r="D70" s="28" t="s">
        <v>83</v>
      </c>
      <c r="E70" s="30">
        <v>561</v>
      </c>
      <c r="F70" s="30">
        <v>0</v>
      </c>
      <c r="G70" s="30">
        <v>56.25</v>
      </c>
      <c r="H70" s="31">
        <v>0</v>
      </c>
    </row>
    <row r="71" spans="2:8" x14ac:dyDescent="0.25">
      <c r="B71" s="28">
        <v>5</v>
      </c>
      <c r="C71" s="29">
        <v>1124</v>
      </c>
      <c r="D71" s="28" t="s">
        <v>84</v>
      </c>
      <c r="E71" s="30">
        <v>265.66000000000003</v>
      </c>
      <c r="F71" s="30">
        <v>-301.56</v>
      </c>
      <c r="G71" s="30">
        <v>0</v>
      </c>
      <c r="H71" s="31">
        <v>0</v>
      </c>
    </row>
    <row r="72" spans="2:8" x14ac:dyDescent="0.25">
      <c r="B72" s="28">
        <v>5</v>
      </c>
      <c r="C72" s="29">
        <v>575</v>
      </c>
      <c r="D72" s="28" t="s">
        <v>85</v>
      </c>
      <c r="E72" s="30">
        <v>5670.14</v>
      </c>
      <c r="F72" s="30">
        <v>-3096.2999999999997</v>
      </c>
      <c r="G72" s="30">
        <v>0</v>
      </c>
      <c r="H72" s="31">
        <v>0</v>
      </c>
    </row>
    <row r="73" spans="2:8" x14ac:dyDescent="0.25">
      <c r="B73" s="28">
        <v>5</v>
      </c>
      <c r="C73" s="29">
        <v>877</v>
      </c>
      <c r="D73" s="28" t="s">
        <v>86</v>
      </c>
      <c r="E73" s="30">
        <v>561</v>
      </c>
      <c r="F73" s="30">
        <v>0</v>
      </c>
      <c r="G73" s="30">
        <v>0</v>
      </c>
      <c r="H73" s="31">
        <v>0</v>
      </c>
    </row>
    <row r="74" spans="2:8" x14ac:dyDescent="0.25">
      <c r="B74" s="28">
        <v>5</v>
      </c>
      <c r="C74" s="29"/>
      <c r="D74" s="28"/>
      <c r="E74" s="30"/>
      <c r="F74" s="30"/>
      <c r="G74" s="30"/>
      <c r="H74" s="31"/>
    </row>
    <row r="75" spans="2:8" x14ac:dyDescent="0.25">
      <c r="B75" s="28">
        <v>5</v>
      </c>
      <c r="C75" s="29"/>
      <c r="D75" s="28"/>
      <c r="E75" s="30"/>
      <c r="F75" s="30"/>
      <c r="G75" s="30"/>
      <c r="H75" s="31"/>
    </row>
    <row r="76" spans="2:8" x14ac:dyDescent="0.25">
      <c r="B76" s="28">
        <v>5</v>
      </c>
      <c r="C76" s="29"/>
      <c r="D76" s="28"/>
      <c r="E76" s="30"/>
      <c r="F76" s="30"/>
      <c r="G76" s="30"/>
      <c r="H76" s="31"/>
    </row>
    <row r="77" spans="2:8" x14ac:dyDescent="0.25">
      <c r="B77" s="28">
        <v>5</v>
      </c>
      <c r="C77" s="29"/>
      <c r="D77" s="28"/>
      <c r="E77" s="30"/>
      <c r="F77" s="30"/>
      <c r="G77" s="30"/>
      <c r="H77" s="31"/>
    </row>
    <row r="78" spans="2:8" x14ac:dyDescent="0.25">
      <c r="B78" s="28">
        <v>5</v>
      </c>
      <c r="C78" s="29"/>
      <c r="D78" s="28"/>
      <c r="E78" s="30"/>
      <c r="F78" s="30"/>
      <c r="G78" s="30"/>
      <c r="H78" s="31"/>
    </row>
    <row r="79" spans="2:8" x14ac:dyDescent="0.25">
      <c r="B79" s="28">
        <v>5</v>
      </c>
      <c r="C79" s="29"/>
      <c r="D79" s="28"/>
      <c r="E79" s="30"/>
      <c r="F79" s="30"/>
      <c r="G79" s="30"/>
      <c r="H79" s="31"/>
    </row>
    <row r="80" spans="2:8" x14ac:dyDescent="0.25">
      <c r="B80" s="28">
        <v>5</v>
      </c>
      <c r="C80" s="29"/>
      <c r="D80" s="28"/>
      <c r="E80" s="30"/>
      <c r="F80" s="30"/>
      <c r="G80" s="30"/>
      <c r="H80" s="31"/>
    </row>
    <row r="81" spans="2:8" x14ac:dyDescent="0.25">
      <c r="B81" s="28">
        <v>5</v>
      </c>
      <c r="C81" s="29"/>
      <c r="D81" s="28"/>
      <c r="E81" s="30"/>
      <c r="F81" s="30"/>
      <c r="G81" s="30"/>
      <c r="H81" s="31"/>
    </row>
    <row r="82" spans="2:8" x14ac:dyDescent="0.25">
      <c r="B82" s="28">
        <v>5</v>
      </c>
      <c r="C82" s="29"/>
      <c r="D82" s="28"/>
      <c r="E82" s="30"/>
      <c r="F82" s="30"/>
      <c r="G82" s="30"/>
      <c r="H82" s="31"/>
    </row>
    <row r="84" spans="2:8" x14ac:dyDescent="0.25">
      <c r="D84" s="32" t="s">
        <v>13</v>
      </c>
      <c r="E84" s="33">
        <f>SUM(E10:E82)</f>
        <v>105623.61000000004</v>
      </c>
      <c r="F84" s="33">
        <f t="shared" ref="F84:H84" si="0">SUM(F10:F82)</f>
        <v>-69108.709999999992</v>
      </c>
      <c r="G84" s="33">
        <f t="shared" si="0"/>
        <v>2851.25</v>
      </c>
      <c r="H84" s="33">
        <f t="shared" si="0"/>
        <v>0</v>
      </c>
    </row>
  </sheetData>
  <mergeCells count="1">
    <mergeCell ref="B6: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6182-DA18-4C64-A1CC-448703CBBF6E}">
  <dimension ref="B1:H78"/>
  <sheetViews>
    <sheetView topLeftCell="A25" workbookViewId="0">
      <selection activeCell="C83" sqref="C83"/>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94</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v>406</v>
      </c>
      <c r="F10" s="30">
        <v>-191.32</v>
      </c>
      <c r="G10" s="30">
        <v>0</v>
      </c>
      <c r="H10" s="31">
        <v>0</v>
      </c>
    </row>
    <row r="11" spans="2:8" x14ac:dyDescent="0.25">
      <c r="B11" s="28">
        <v>5</v>
      </c>
      <c r="C11" s="29">
        <v>658</v>
      </c>
      <c r="D11" s="28" t="s">
        <v>15</v>
      </c>
      <c r="E11" s="30">
        <v>1571.22</v>
      </c>
      <c r="F11" s="30">
        <v>-4116.5600000000004</v>
      </c>
      <c r="G11" s="30">
        <v>330</v>
      </c>
      <c r="H11" s="31">
        <v>0</v>
      </c>
    </row>
    <row r="12" spans="2:8" x14ac:dyDescent="0.25">
      <c r="B12" s="28">
        <v>5</v>
      </c>
      <c r="C12" s="29">
        <v>875</v>
      </c>
      <c r="D12" s="28" t="s">
        <v>16</v>
      </c>
      <c r="E12" s="30">
        <v>463.76</v>
      </c>
      <c r="F12" s="30">
        <v>-188.8</v>
      </c>
      <c r="G12" s="30">
        <v>0</v>
      </c>
      <c r="H12" s="31">
        <v>0</v>
      </c>
    </row>
    <row r="13" spans="2:8" x14ac:dyDescent="0.25">
      <c r="B13" s="28">
        <v>5</v>
      </c>
      <c r="C13" s="29">
        <v>659</v>
      </c>
      <c r="D13" s="28" t="s">
        <v>17</v>
      </c>
      <c r="E13" s="30">
        <v>0</v>
      </c>
      <c r="F13" s="30">
        <v>0</v>
      </c>
      <c r="G13" s="30">
        <v>0</v>
      </c>
      <c r="H13" s="31">
        <v>0</v>
      </c>
    </row>
    <row r="14" spans="2:8" x14ac:dyDescent="0.25">
      <c r="B14" s="28">
        <v>5</v>
      </c>
      <c r="C14" s="29">
        <v>319</v>
      </c>
      <c r="D14" s="28" t="s">
        <v>18</v>
      </c>
      <c r="E14" s="30">
        <v>0</v>
      </c>
      <c r="F14" s="30">
        <v>-177.9</v>
      </c>
      <c r="G14" s="30">
        <v>0</v>
      </c>
      <c r="H14" s="31">
        <v>0</v>
      </c>
    </row>
    <row r="15" spans="2:8" x14ac:dyDescent="0.25">
      <c r="B15" s="28">
        <v>5</v>
      </c>
      <c r="C15" s="29">
        <v>129</v>
      </c>
      <c r="D15" s="28" t="s">
        <v>20</v>
      </c>
      <c r="E15" s="30">
        <v>1688.12</v>
      </c>
      <c r="F15" s="30">
        <v>0</v>
      </c>
      <c r="G15" s="30">
        <v>0</v>
      </c>
      <c r="H15" s="31">
        <v>0</v>
      </c>
    </row>
    <row r="16" spans="2:8" x14ac:dyDescent="0.25">
      <c r="B16" s="28">
        <v>5</v>
      </c>
      <c r="C16" s="29">
        <v>151</v>
      </c>
      <c r="D16" s="28" t="s">
        <v>21</v>
      </c>
      <c r="E16" s="30">
        <v>4816.0200000000004</v>
      </c>
      <c r="F16" s="30">
        <v>-6652.12</v>
      </c>
      <c r="G16" s="30">
        <v>0</v>
      </c>
      <c r="H16" s="31">
        <v>0</v>
      </c>
    </row>
    <row r="17" spans="2:8" x14ac:dyDescent="0.25">
      <c r="B17" s="28">
        <v>5</v>
      </c>
      <c r="C17" s="29">
        <v>868</v>
      </c>
      <c r="D17" s="28" t="s">
        <v>22</v>
      </c>
      <c r="E17" s="30">
        <v>1060.45</v>
      </c>
      <c r="F17" s="30">
        <v>-3202.59</v>
      </c>
      <c r="G17" s="30">
        <v>0</v>
      </c>
      <c r="H17" s="31">
        <v>0</v>
      </c>
    </row>
    <row r="18" spans="2:8" x14ac:dyDescent="0.25">
      <c r="B18" s="28">
        <v>5</v>
      </c>
      <c r="C18" s="29">
        <v>869</v>
      </c>
      <c r="D18" s="28" t="s">
        <v>23</v>
      </c>
      <c r="E18" s="30">
        <v>4771.2</v>
      </c>
      <c r="F18" s="30">
        <v>-4771.2</v>
      </c>
      <c r="G18" s="30">
        <v>0</v>
      </c>
      <c r="H18" s="31">
        <v>0</v>
      </c>
    </row>
    <row r="19" spans="2:8" x14ac:dyDescent="0.25">
      <c r="B19" s="28">
        <v>5</v>
      </c>
      <c r="C19" s="29">
        <v>564</v>
      </c>
      <c r="D19" s="28" t="s">
        <v>24</v>
      </c>
      <c r="E19" s="30">
        <v>4709.43</v>
      </c>
      <c r="F19" s="30">
        <v>-509.28</v>
      </c>
      <c r="G19" s="30">
        <v>0</v>
      </c>
      <c r="H19" s="31">
        <v>0</v>
      </c>
    </row>
    <row r="20" spans="2:8" x14ac:dyDescent="0.25">
      <c r="B20" s="28">
        <v>5</v>
      </c>
      <c r="C20" s="29">
        <v>870</v>
      </c>
      <c r="D20" s="28" t="s">
        <v>25</v>
      </c>
      <c r="E20" s="30">
        <v>0</v>
      </c>
      <c r="F20" s="30">
        <v>-161.31</v>
      </c>
      <c r="G20" s="30">
        <v>0</v>
      </c>
      <c r="H20" s="31">
        <v>0</v>
      </c>
    </row>
    <row r="21" spans="2:8" x14ac:dyDescent="0.25">
      <c r="B21" s="28">
        <v>5</v>
      </c>
      <c r="C21" s="29">
        <v>565</v>
      </c>
      <c r="D21" s="28" t="s">
        <v>26</v>
      </c>
      <c r="E21" s="30">
        <v>1563.58</v>
      </c>
      <c r="F21" s="30">
        <v>-4385.51</v>
      </c>
      <c r="G21" s="30">
        <v>0</v>
      </c>
      <c r="H21" s="31">
        <v>0</v>
      </c>
    </row>
    <row r="22" spans="2:8" x14ac:dyDescent="0.25">
      <c r="B22" s="28">
        <v>5</v>
      </c>
      <c r="C22" s="29">
        <v>566</v>
      </c>
      <c r="D22" s="28" t="s">
        <v>27</v>
      </c>
      <c r="E22" s="30">
        <v>2490.66</v>
      </c>
      <c r="F22" s="30">
        <v>-4390.8999999999996</v>
      </c>
      <c r="G22" s="30">
        <v>0</v>
      </c>
      <c r="H22" s="31">
        <v>0</v>
      </c>
    </row>
    <row r="23" spans="2:8" x14ac:dyDescent="0.25">
      <c r="B23" s="28">
        <v>5</v>
      </c>
      <c r="C23" s="29">
        <v>876</v>
      </c>
      <c r="D23" s="28" t="s">
        <v>28</v>
      </c>
      <c r="E23" s="30">
        <v>0</v>
      </c>
      <c r="F23" s="30">
        <v>0</v>
      </c>
      <c r="G23" s="30">
        <v>0</v>
      </c>
      <c r="H23" s="31">
        <v>0</v>
      </c>
    </row>
    <row r="24" spans="2:8" x14ac:dyDescent="0.25">
      <c r="B24" s="28">
        <v>5</v>
      </c>
      <c r="C24" s="29">
        <v>321</v>
      </c>
      <c r="D24" s="28" t="s">
        <v>29</v>
      </c>
      <c r="E24" s="30">
        <v>0</v>
      </c>
      <c r="F24" s="30">
        <v>-414</v>
      </c>
      <c r="G24" s="30">
        <v>0</v>
      </c>
      <c r="H24" s="31">
        <v>0</v>
      </c>
    </row>
    <row r="25" spans="2:8" x14ac:dyDescent="0.25">
      <c r="B25" s="28">
        <v>5</v>
      </c>
      <c r="C25" s="29">
        <v>864</v>
      </c>
      <c r="D25" s="28" t="s">
        <v>30</v>
      </c>
      <c r="E25" s="30">
        <v>0</v>
      </c>
      <c r="F25" s="30">
        <v>-28.75</v>
      </c>
      <c r="G25" s="30">
        <v>8.75</v>
      </c>
      <c r="H25" s="31">
        <v>0</v>
      </c>
    </row>
    <row r="26" spans="2:8" x14ac:dyDescent="0.25">
      <c r="B26" s="28">
        <v>5</v>
      </c>
      <c r="C26" s="29">
        <v>152</v>
      </c>
      <c r="D26" s="28" t="s">
        <v>31</v>
      </c>
      <c r="E26" s="30">
        <v>1887.9</v>
      </c>
      <c r="F26" s="30">
        <v>-1072.07</v>
      </c>
      <c r="G26" s="30">
        <v>0</v>
      </c>
      <c r="H26" s="31">
        <v>0</v>
      </c>
    </row>
    <row r="27" spans="2:8" x14ac:dyDescent="0.25">
      <c r="B27" s="28">
        <v>5</v>
      </c>
      <c r="C27" s="29">
        <v>567</v>
      </c>
      <c r="D27" s="28" t="s">
        <v>33</v>
      </c>
      <c r="E27" s="30">
        <v>627</v>
      </c>
      <c r="F27" s="30">
        <v>-1143</v>
      </c>
      <c r="G27" s="30">
        <v>0</v>
      </c>
      <c r="H27" s="31">
        <v>0</v>
      </c>
    </row>
    <row r="28" spans="2:8" x14ac:dyDescent="0.25">
      <c r="B28" s="28">
        <v>5</v>
      </c>
      <c r="C28" s="29">
        <v>67</v>
      </c>
      <c r="D28" s="28" t="s">
        <v>90</v>
      </c>
      <c r="E28" s="30">
        <v>1185.1399999999999</v>
      </c>
      <c r="F28" s="30">
        <v>-561</v>
      </c>
      <c r="G28" s="30">
        <v>0</v>
      </c>
      <c r="H28" s="31">
        <v>0</v>
      </c>
    </row>
    <row r="29" spans="2:8" x14ac:dyDescent="0.25">
      <c r="B29" s="28">
        <v>5</v>
      </c>
      <c r="C29" s="29">
        <v>698</v>
      </c>
      <c r="D29" s="28" t="s">
        <v>36</v>
      </c>
      <c r="E29" s="30">
        <v>456.94</v>
      </c>
      <c r="F29" s="30">
        <v>-456.94</v>
      </c>
      <c r="G29" s="30">
        <v>0</v>
      </c>
      <c r="H29" s="31">
        <v>0</v>
      </c>
    </row>
    <row r="30" spans="2:8" x14ac:dyDescent="0.25">
      <c r="B30" s="28">
        <v>5</v>
      </c>
      <c r="C30" s="29">
        <v>662</v>
      </c>
      <c r="D30" s="28" t="s">
        <v>38</v>
      </c>
      <c r="E30" s="30">
        <v>188.8</v>
      </c>
      <c r="F30" s="30">
        <v>-8.75</v>
      </c>
      <c r="G30" s="30">
        <v>0</v>
      </c>
      <c r="H30" s="31">
        <v>0</v>
      </c>
    </row>
    <row r="31" spans="2:8" x14ac:dyDescent="0.25">
      <c r="B31" s="28">
        <v>5</v>
      </c>
      <c r="C31" s="29">
        <v>574</v>
      </c>
      <c r="D31" s="28" t="s">
        <v>39</v>
      </c>
      <c r="E31" s="30">
        <v>0</v>
      </c>
      <c r="F31" s="30">
        <v>-142.32</v>
      </c>
      <c r="G31" s="30">
        <v>0</v>
      </c>
      <c r="H31" s="31">
        <v>0</v>
      </c>
    </row>
    <row r="32" spans="2:8" x14ac:dyDescent="0.25">
      <c r="B32" s="28">
        <v>5</v>
      </c>
      <c r="C32" s="29">
        <v>576</v>
      </c>
      <c r="D32" s="28" t="s">
        <v>40</v>
      </c>
      <c r="E32" s="30">
        <v>200.88</v>
      </c>
      <c r="F32" s="30">
        <v>0</v>
      </c>
      <c r="G32" s="30">
        <v>0</v>
      </c>
      <c r="H32" s="31">
        <v>0</v>
      </c>
    </row>
    <row r="33" spans="2:8" x14ac:dyDescent="0.25">
      <c r="B33" s="28">
        <v>5</v>
      </c>
      <c r="C33" s="29">
        <v>1122</v>
      </c>
      <c r="D33" s="28" t="s">
        <v>41</v>
      </c>
      <c r="E33" s="30">
        <v>9897.9699999999993</v>
      </c>
      <c r="F33" s="30">
        <v>-20938.189999999999</v>
      </c>
      <c r="G33" s="30">
        <v>0</v>
      </c>
      <c r="H33" s="31">
        <v>0</v>
      </c>
    </row>
    <row r="34" spans="2:8" x14ac:dyDescent="0.25">
      <c r="B34" s="28">
        <v>5</v>
      </c>
      <c r="C34" s="29">
        <v>1143</v>
      </c>
      <c r="D34" s="28" t="s">
        <v>42</v>
      </c>
      <c r="E34" s="30">
        <v>330.28</v>
      </c>
      <c r="F34" s="30">
        <v>-177.9</v>
      </c>
      <c r="G34" s="30">
        <v>0</v>
      </c>
      <c r="H34" s="31">
        <v>0</v>
      </c>
    </row>
    <row r="35" spans="2:8" x14ac:dyDescent="0.25">
      <c r="B35" s="28">
        <v>5</v>
      </c>
      <c r="C35" s="29">
        <v>154</v>
      </c>
      <c r="D35" s="28" t="s">
        <v>44</v>
      </c>
      <c r="E35" s="30">
        <v>2496.9</v>
      </c>
      <c r="F35" s="30">
        <v>-2349.5</v>
      </c>
      <c r="G35" s="30">
        <v>0</v>
      </c>
      <c r="H35" s="31">
        <v>0</v>
      </c>
    </row>
    <row r="36" spans="2:8" x14ac:dyDescent="0.25">
      <c r="B36" s="28">
        <v>5</v>
      </c>
      <c r="C36" s="29">
        <v>1144</v>
      </c>
      <c r="D36" s="28" t="s">
        <v>45</v>
      </c>
      <c r="E36" s="30">
        <v>64.52</v>
      </c>
      <c r="F36" s="30">
        <v>0</v>
      </c>
      <c r="G36" s="30">
        <v>0</v>
      </c>
      <c r="H36" s="31">
        <v>0</v>
      </c>
    </row>
    <row r="37" spans="2:8" x14ac:dyDescent="0.25">
      <c r="B37" s="28">
        <v>5</v>
      </c>
      <c r="C37" s="29">
        <v>568</v>
      </c>
      <c r="D37" s="28" t="s">
        <v>46</v>
      </c>
      <c r="E37" s="30">
        <v>567.6</v>
      </c>
      <c r="F37" s="30">
        <v>0</v>
      </c>
      <c r="G37" s="30">
        <v>0</v>
      </c>
      <c r="H37" s="31">
        <v>0</v>
      </c>
    </row>
    <row r="38" spans="2:8" x14ac:dyDescent="0.25">
      <c r="B38" s="28">
        <v>5</v>
      </c>
      <c r="C38" s="29">
        <v>569</v>
      </c>
      <c r="D38" s="28" t="s">
        <v>47</v>
      </c>
      <c r="E38" s="30">
        <v>996.95</v>
      </c>
      <c r="F38" s="30">
        <v>-1863.8</v>
      </c>
      <c r="G38" s="30">
        <v>0</v>
      </c>
      <c r="H38" s="31">
        <v>0</v>
      </c>
    </row>
    <row r="39" spans="2:8" x14ac:dyDescent="0.25">
      <c r="B39" s="28">
        <v>5</v>
      </c>
      <c r="C39" s="29">
        <v>570</v>
      </c>
      <c r="D39" s="28" t="s">
        <v>48</v>
      </c>
      <c r="E39" s="30">
        <v>10098.67</v>
      </c>
      <c r="F39" s="30">
        <v>-14617.83</v>
      </c>
      <c r="G39" s="30">
        <v>0</v>
      </c>
      <c r="H39" s="31">
        <v>0</v>
      </c>
    </row>
    <row r="40" spans="2:8" x14ac:dyDescent="0.25">
      <c r="B40" s="28">
        <v>5</v>
      </c>
      <c r="C40" s="29">
        <v>577</v>
      </c>
      <c r="D40" s="28" t="s">
        <v>49</v>
      </c>
      <c r="E40" s="30">
        <v>0</v>
      </c>
      <c r="F40" s="30">
        <v>-934.1</v>
      </c>
      <c r="G40" s="30">
        <v>0</v>
      </c>
      <c r="H40" s="31">
        <v>0</v>
      </c>
    </row>
    <row r="41" spans="2:8" x14ac:dyDescent="0.25">
      <c r="B41" s="28">
        <v>5</v>
      </c>
      <c r="C41" s="29">
        <v>1216</v>
      </c>
      <c r="D41" s="28" t="s">
        <v>50</v>
      </c>
      <c r="E41" s="30">
        <v>188.6</v>
      </c>
      <c r="F41" s="30">
        <v>-310.94</v>
      </c>
      <c r="G41" s="30">
        <v>0</v>
      </c>
      <c r="H41" s="31">
        <v>0</v>
      </c>
    </row>
    <row r="42" spans="2:8" x14ac:dyDescent="0.25">
      <c r="B42" s="28">
        <v>5</v>
      </c>
      <c r="C42" s="29">
        <v>1697</v>
      </c>
      <c r="D42" s="28" t="s">
        <v>56</v>
      </c>
      <c r="E42" s="30">
        <v>0</v>
      </c>
      <c r="F42" s="30">
        <v>0</v>
      </c>
      <c r="G42" s="30">
        <v>0</v>
      </c>
      <c r="H42" s="31">
        <v>0</v>
      </c>
    </row>
    <row r="43" spans="2:8" x14ac:dyDescent="0.25">
      <c r="B43" s="28">
        <v>5</v>
      </c>
      <c r="C43" s="29">
        <v>571</v>
      </c>
      <c r="D43" s="28" t="s">
        <v>52</v>
      </c>
      <c r="E43" s="30">
        <v>2488</v>
      </c>
      <c r="F43" s="30">
        <v>0</v>
      </c>
      <c r="G43" s="30">
        <v>0</v>
      </c>
      <c r="H43" s="31">
        <v>0</v>
      </c>
    </row>
    <row r="44" spans="2:8" x14ac:dyDescent="0.25">
      <c r="B44" s="28">
        <v>5</v>
      </c>
      <c r="C44" s="29">
        <v>155</v>
      </c>
      <c r="D44" s="28" t="s">
        <v>53</v>
      </c>
      <c r="E44" s="30">
        <v>1337.3</v>
      </c>
      <c r="F44" s="30">
        <v>-1337.3</v>
      </c>
      <c r="G44" s="30">
        <v>32.5</v>
      </c>
      <c r="H44" s="31">
        <v>0</v>
      </c>
    </row>
    <row r="45" spans="2:8" x14ac:dyDescent="0.25">
      <c r="B45" s="28">
        <v>5</v>
      </c>
      <c r="C45" s="29">
        <v>872</v>
      </c>
      <c r="D45" s="28" t="s">
        <v>54</v>
      </c>
      <c r="E45" s="30">
        <v>330.28</v>
      </c>
      <c r="F45" s="30">
        <v>-330.28</v>
      </c>
      <c r="G45" s="30">
        <v>0</v>
      </c>
      <c r="H45" s="31">
        <v>0</v>
      </c>
    </row>
    <row r="46" spans="2:8" x14ac:dyDescent="0.25">
      <c r="B46" s="28">
        <v>5</v>
      </c>
      <c r="C46" s="29">
        <v>661</v>
      </c>
      <c r="D46" s="28" t="s">
        <v>55</v>
      </c>
      <c r="E46" s="30">
        <v>470.58</v>
      </c>
      <c r="F46" s="30">
        <v>-177.9</v>
      </c>
      <c r="G46" s="30">
        <v>86.25</v>
      </c>
      <c r="H46" s="31">
        <v>0</v>
      </c>
    </row>
    <row r="47" spans="2:8" x14ac:dyDescent="0.25">
      <c r="B47" s="28">
        <v>5</v>
      </c>
      <c r="C47" s="29">
        <v>572</v>
      </c>
      <c r="D47" s="28" t="s">
        <v>57</v>
      </c>
      <c r="E47" s="30">
        <v>745.8</v>
      </c>
      <c r="F47" s="30">
        <v>0</v>
      </c>
      <c r="G47" s="30">
        <v>0</v>
      </c>
      <c r="H47" s="31">
        <v>0</v>
      </c>
    </row>
    <row r="48" spans="2:8" x14ac:dyDescent="0.25">
      <c r="B48" s="28">
        <v>5</v>
      </c>
      <c r="C48" s="29">
        <v>318</v>
      </c>
      <c r="D48" s="28" t="s">
        <v>58</v>
      </c>
      <c r="E48" s="30">
        <v>0</v>
      </c>
      <c r="F48" s="30">
        <v>-295.92</v>
      </c>
      <c r="G48" s="30">
        <v>17.5</v>
      </c>
      <c r="H48" s="31">
        <v>0</v>
      </c>
    </row>
    <row r="49" spans="2:8" x14ac:dyDescent="0.25">
      <c r="B49" s="28">
        <v>5</v>
      </c>
      <c r="C49" s="29">
        <v>1145</v>
      </c>
      <c r="D49" s="28" t="s">
        <v>59</v>
      </c>
      <c r="E49" s="30">
        <v>574.20000000000005</v>
      </c>
      <c r="F49" s="30">
        <v>-463.76</v>
      </c>
      <c r="G49" s="30">
        <v>0</v>
      </c>
      <c r="H49" s="31">
        <v>0</v>
      </c>
    </row>
    <row r="50" spans="2:8" x14ac:dyDescent="0.25">
      <c r="B50" s="28">
        <v>5</v>
      </c>
      <c r="C50" s="29">
        <v>699</v>
      </c>
      <c r="D50" s="28" t="s">
        <v>60</v>
      </c>
      <c r="E50" s="30">
        <v>359</v>
      </c>
      <c r="F50" s="30">
        <v>-359</v>
      </c>
      <c r="G50" s="30">
        <v>38.75</v>
      </c>
      <c r="H50" s="31">
        <v>0</v>
      </c>
    </row>
    <row r="51" spans="2:8" x14ac:dyDescent="0.25">
      <c r="B51" s="28">
        <v>5</v>
      </c>
      <c r="C51" s="29">
        <v>1000</v>
      </c>
      <c r="D51" s="28" t="s">
        <v>61</v>
      </c>
      <c r="E51" s="30">
        <v>0</v>
      </c>
      <c r="F51" s="30">
        <v>-5318.46</v>
      </c>
      <c r="G51" s="30">
        <v>0</v>
      </c>
      <c r="H51" s="31">
        <v>0</v>
      </c>
    </row>
    <row r="52" spans="2:8" x14ac:dyDescent="0.25">
      <c r="B52" s="28">
        <v>5</v>
      </c>
      <c r="C52" s="29">
        <v>700</v>
      </c>
      <c r="D52" s="28" t="s">
        <v>63</v>
      </c>
      <c r="E52" s="30">
        <v>255.85</v>
      </c>
      <c r="F52" s="30">
        <v>-626.19000000000005</v>
      </c>
      <c r="G52" s="30">
        <v>63.75</v>
      </c>
      <c r="H52" s="31">
        <v>0</v>
      </c>
    </row>
    <row r="53" spans="2:8" x14ac:dyDescent="0.25">
      <c r="B53" s="28">
        <v>5</v>
      </c>
      <c r="C53" s="29">
        <v>873</v>
      </c>
      <c r="D53" s="28" t="s">
        <v>64</v>
      </c>
      <c r="E53" s="30">
        <v>1597.19</v>
      </c>
      <c r="F53" s="30">
        <v>-2546.09</v>
      </c>
      <c r="G53" s="30">
        <v>248.75</v>
      </c>
      <c r="H53" s="31">
        <v>0</v>
      </c>
    </row>
    <row r="54" spans="2:8" x14ac:dyDescent="0.25">
      <c r="B54" s="28">
        <v>5</v>
      </c>
      <c r="C54" s="29">
        <v>1002</v>
      </c>
      <c r="D54" s="28" t="s">
        <v>65</v>
      </c>
      <c r="E54" s="30">
        <v>3394.34</v>
      </c>
      <c r="F54" s="30">
        <v>-5580.65</v>
      </c>
      <c r="G54" s="30">
        <v>0</v>
      </c>
      <c r="H54" s="31">
        <v>0</v>
      </c>
    </row>
    <row r="55" spans="2:8" x14ac:dyDescent="0.25">
      <c r="B55" s="28">
        <v>5</v>
      </c>
      <c r="C55" s="29">
        <v>157</v>
      </c>
      <c r="D55" s="28" t="s">
        <v>66</v>
      </c>
      <c r="E55" s="30">
        <v>1530.12</v>
      </c>
      <c r="F55" s="30">
        <v>-2007.52</v>
      </c>
      <c r="G55" s="30">
        <v>0</v>
      </c>
      <c r="H55" s="31">
        <v>0</v>
      </c>
    </row>
    <row r="56" spans="2:8" x14ac:dyDescent="0.25">
      <c r="B56" s="28">
        <v>5</v>
      </c>
      <c r="C56" s="29">
        <v>1001</v>
      </c>
      <c r="D56" s="28" t="s">
        <v>68</v>
      </c>
      <c r="E56" s="30">
        <v>0</v>
      </c>
      <c r="F56" s="30">
        <v>-1.25</v>
      </c>
      <c r="G56" s="30">
        <v>0</v>
      </c>
      <c r="H56" s="31">
        <v>0</v>
      </c>
    </row>
    <row r="57" spans="2:8" x14ac:dyDescent="0.25">
      <c r="B57" s="28">
        <v>5</v>
      </c>
      <c r="C57" s="29">
        <v>701</v>
      </c>
      <c r="D57" s="28" t="s">
        <v>70</v>
      </c>
      <c r="E57" s="30">
        <v>129.04</v>
      </c>
      <c r="F57" s="30">
        <v>-129.04</v>
      </c>
      <c r="G57" s="30">
        <v>0</v>
      </c>
      <c r="H57" s="31">
        <v>0</v>
      </c>
    </row>
    <row r="58" spans="2:8" x14ac:dyDescent="0.25">
      <c r="B58" s="28">
        <v>5</v>
      </c>
      <c r="C58" s="29">
        <v>158</v>
      </c>
      <c r="D58" s="28" t="s">
        <v>71</v>
      </c>
      <c r="E58" s="30">
        <v>0</v>
      </c>
      <c r="F58" s="30">
        <v>0</v>
      </c>
      <c r="G58" s="30">
        <v>0</v>
      </c>
      <c r="H58" s="31">
        <v>0</v>
      </c>
    </row>
    <row r="59" spans="2:8" x14ac:dyDescent="0.25">
      <c r="B59" s="28">
        <v>5</v>
      </c>
      <c r="C59" s="29">
        <v>159</v>
      </c>
      <c r="D59" s="28" t="s">
        <v>72</v>
      </c>
      <c r="E59" s="30">
        <v>0</v>
      </c>
      <c r="F59" s="30">
        <v>0</v>
      </c>
      <c r="G59" s="30">
        <v>15</v>
      </c>
      <c r="H59" s="31">
        <v>0</v>
      </c>
    </row>
    <row r="60" spans="2:8" x14ac:dyDescent="0.25">
      <c r="B60" s="28">
        <v>5</v>
      </c>
      <c r="C60" s="29">
        <v>573</v>
      </c>
      <c r="D60" s="28" t="s">
        <v>73</v>
      </c>
      <c r="E60" s="30">
        <v>2556.2399999999998</v>
      </c>
      <c r="F60" s="30">
        <v>-1972.8000000000002</v>
      </c>
      <c r="G60" s="30">
        <v>82.5</v>
      </c>
      <c r="H60" s="31">
        <v>0</v>
      </c>
    </row>
    <row r="61" spans="2:8" x14ac:dyDescent="0.25">
      <c r="B61" s="28">
        <v>5</v>
      </c>
      <c r="C61" s="29">
        <v>560</v>
      </c>
      <c r="D61" s="28" t="s">
        <v>74</v>
      </c>
      <c r="E61" s="30">
        <v>971.55</v>
      </c>
      <c r="F61" s="30">
        <v>-1004.0500000000001</v>
      </c>
      <c r="G61" s="30">
        <v>18.75</v>
      </c>
      <c r="H61" s="31">
        <v>0</v>
      </c>
    </row>
    <row r="62" spans="2:8" x14ac:dyDescent="0.25">
      <c r="B62" s="28">
        <v>5</v>
      </c>
      <c r="C62" s="29">
        <v>73</v>
      </c>
      <c r="D62" s="28" t="s">
        <v>89</v>
      </c>
      <c r="E62" s="30">
        <v>0</v>
      </c>
      <c r="F62" s="30">
        <v>0</v>
      </c>
      <c r="G62" s="30">
        <v>108.75</v>
      </c>
      <c r="H62" s="31">
        <v>0</v>
      </c>
    </row>
    <row r="63" spans="2:8" x14ac:dyDescent="0.25">
      <c r="B63" s="28">
        <v>5</v>
      </c>
      <c r="C63" s="29">
        <v>160</v>
      </c>
      <c r="D63" s="28" t="s">
        <v>75</v>
      </c>
      <c r="E63" s="30">
        <v>0</v>
      </c>
      <c r="F63" s="30">
        <v>-207.5</v>
      </c>
      <c r="G63" s="30">
        <v>32.5</v>
      </c>
      <c r="H63" s="31">
        <v>0</v>
      </c>
    </row>
    <row r="64" spans="2:8" x14ac:dyDescent="0.25">
      <c r="B64" s="28">
        <v>5</v>
      </c>
      <c r="C64" s="29">
        <v>1368</v>
      </c>
      <c r="D64" s="28" t="s">
        <v>88</v>
      </c>
      <c r="E64" s="30">
        <v>1781.9999999999998</v>
      </c>
      <c r="F64" s="30">
        <v>-1098.2</v>
      </c>
      <c r="G64" s="30">
        <v>96.25</v>
      </c>
      <c r="H64" s="31">
        <v>0</v>
      </c>
    </row>
    <row r="65" spans="2:8" x14ac:dyDescent="0.25">
      <c r="B65" s="28">
        <v>5</v>
      </c>
      <c r="C65" s="29">
        <v>1233</v>
      </c>
      <c r="D65" s="28" t="s">
        <v>76</v>
      </c>
      <c r="E65" s="30">
        <v>0</v>
      </c>
      <c r="F65" s="30">
        <v>0</v>
      </c>
      <c r="G65" s="30">
        <v>0</v>
      </c>
      <c r="H65" s="31">
        <v>0</v>
      </c>
    </row>
    <row r="66" spans="2:8" x14ac:dyDescent="0.25">
      <c r="B66" s="28">
        <v>5</v>
      </c>
      <c r="C66" s="29">
        <v>3870</v>
      </c>
      <c r="D66" s="28" t="s">
        <v>77</v>
      </c>
      <c r="E66" s="30">
        <v>2454.27</v>
      </c>
      <c r="F66" s="30">
        <v>-48.72</v>
      </c>
      <c r="G66" s="30">
        <v>0</v>
      </c>
      <c r="H66" s="31">
        <v>0</v>
      </c>
    </row>
    <row r="67" spans="2:8" x14ac:dyDescent="0.25">
      <c r="B67" s="28">
        <v>5</v>
      </c>
      <c r="C67" s="29">
        <v>3862</v>
      </c>
      <c r="D67" s="28" t="s">
        <v>78</v>
      </c>
      <c r="E67" s="30">
        <v>0</v>
      </c>
      <c r="F67" s="30">
        <v>-1217.28</v>
      </c>
      <c r="G67" s="30">
        <v>0</v>
      </c>
      <c r="H67" s="31">
        <v>0</v>
      </c>
    </row>
    <row r="68" spans="2:8" x14ac:dyDescent="0.25">
      <c r="B68" s="28">
        <v>5</v>
      </c>
      <c r="C68" s="29">
        <v>874</v>
      </c>
      <c r="D68" s="28" t="s">
        <v>80</v>
      </c>
      <c r="E68" s="30">
        <v>4137.5</v>
      </c>
      <c r="F68" s="30">
        <v>-6.35</v>
      </c>
      <c r="G68" s="30">
        <v>0</v>
      </c>
      <c r="H68" s="31">
        <v>0</v>
      </c>
    </row>
    <row r="69" spans="2:8" x14ac:dyDescent="0.25">
      <c r="B69" s="28">
        <v>5</v>
      </c>
      <c r="C69" s="29">
        <v>1123</v>
      </c>
      <c r="D69" s="28" t="s">
        <v>81</v>
      </c>
      <c r="E69" s="30">
        <v>545.6</v>
      </c>
      <c r="F69" s="30">
        <v>-332.5</v>
      </c>
      <c r="G69" s="30">
        <v>0</v>
      </c>
      <c r="H69" s="31">
        <v>0</v>
      </c>
    </row>
    <row r="70" spans="2:8" x14ac:dyDescent="0.25">
      <c r="B70" s="28">
        <v>5</v>
      </c>
      <c r="C70" s="29">
        <v>563</v>
      </c>
      <c r="D70" s="28" t="s">
        <v>83</v>
      </c>
      <c r="E70" s="30">
        <v>248.54</v>
      </c>
      <c r="F70" s="30">
        <v>-865.79</v>
      </c>
      <c r="G70" s="30">
        <v>0</v>
      </c>
      <c r="H70" s="31">
        <v>0</v>
      </c>
    </row>
    <row r="71" spans="2:8" x14ac:dyDescent="0.25">
      <c r="B71" s="28">
        <v>5</v>
      </c>
      <c r="C71" s="29">
        <v>1124</v>
      </c>
      <c r="D71" s="28" t="s">
        <v>84</v>
      </c>
      <c r="E71" s="30">
        <v>0</v>
      </c>
      <c r="F71" s="30">
        <v>0</v>
      </c>
      <c r="G71" s="30">
        <v>6.25</v>
      </c>
      <c r="H71" s="31">
        <v>0</v>
      </c>
    </row>
    <row r="72" spans="2:8" x14ac:dyDescent="0.25">
      <c r="B72" s="28">
        <v>5</v>
      </c>
      <c r="C72" s="29">
        <v>575</v>
      </c>
      <c r="D72" s="28" t="s">
        <v>85</v>
      </c>
      <c r="E72" s="30">
        <v>2795.1</v>
      </c>
      <c r="F72" s="30">
        <v>-8192.4</v>
      </c>
      <c r="G72" s="30">
        <v>0</v>
      </c>
      <c r="H72" s="31">
        <v>0</v>
      </c>
    </row>
    <row r="73" spans="2:8" x14ac:dyDescent="0.25">
      <c r="B73" s="28">
        <v>5</v>
      </c>
      <c r="C73" s="29">
        <v>877</v>
      </c>
      <c r="D73" s="28" t="s">
        <v>86</v>
      </c>
      <c r="E73" s="30">
        <v>0</v>
      </c>
      <c r="F73" s="30">
        <v>0</v>
      </c>
      <c r="G73" s="30">
        <v>0</v>
      </c>
      <c r="H73" s="31">
        <v>0</v>
      </c>
    </row>
    <row r="74" spans="2:8" x14ac:dyDescent="0.25">
      <c r="B74" s="28">
        <v>5</v>
      </c>
      <c r="C74" s="29"/>
      <c r="D74" s="28"/>
      <c r="E74" s="30"/>
      <c r="F74" s="30"/>
      <c r="G74" s="30"/>
      <c r="H74" s="31"/>
    </row>
    <row r="75" spans="2:8" x14ac:dyDescent="0.25">
      <c r="B75" s="28">
        <v>5</v>
      </c>
      <c r="C75" s="29"/>
      <c r="D75" s="28"/>
      <c r="E75" s="30"/>
      <c r="F75" s="30"/>
      <c r="G75" s="30"/>
      <c r="H75" s="31"/>
    </row>
    <row r="76" spans="2:8" x14ac:dyDescent="0.25">
      <c r="B76" s="28">
        <v>5</v>
      </c>
      <c r="C76" s="29"/>
      <c r="D76" s="28"/>
      <c r="E76" s="30"/>
      <c r="F76" s="30"/>
      <c r="G76" s="30"/>
      <c r="H76" s="31"/>
    </row>
    <row r="78" spans="2:8" x14ac:dyDescent="0.25">
      <c r="D78" s="32" t="s">
        <v>13</v>
      </c>
      <c r="E78" s="33">
        <f>SUM(E10:E76)</f>
        <v>81431.09</v>
      </c>
      <c r="F78" s="33">
        <f t="shared" ref="F78:H78" si="0">SUM(F10:F76)</f>
        <v>-107885.53</v>
      </c>
      <c r="G78" s="33">
        <f t="shared" si="0"/>
        <v>1186.25</v>
      </c>
      <c r="H78" s="33">
        <f t="shared" si="0"/>
        <v>0</v>
      </c>
    </row>
  </sheetData>
  <mergeCells count="1">
    <mergeCell ref="B6:E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29D8C-D80A-4DE9-9723-8EE70EB73AC8}">
  <dimension ref="B1:H78"/>
  <sheetViews>
    <sheetView topLeftCell="A45" workbookViewId="0">
      <selection activeCell="C83" sqref="C83"/>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96</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v>188.8</v>
      </c>
      <c r="F10" s="30">
        <v>-594.79999999999995</v>
      </c>
      <c r="G10" s="30">
        <v>0</v>
      </c>
      <c r="H10" s="31">
        <v>0</v>
      </c>
    </row>
    <row r="11" spans="2:8" x14ac:dyDescent="0.25">
      <c r="B11" s="28">
        <v>5</v>
      </c>
      <c r="C11" s="29">
        <v>658</v>
      </c>
      <c r="D11" s="28" t="s">
        <v>15</v>
      </c>
      <c r="E11" s="30">
        <v>2393.37</v>
      </c>
      <c r="F11" s="30">
        <v>-2723.37</v>
      </c>
      <c r="G11" s="30">
        <v>408.75</v>
      </c>
      <c r="H11" s="31">
        <v>0</v>
      </c>
    </row>
    <row r="12" spans="2:8" x14ac:dyDescent="0.25">
      <c r="B12" s="28">
        <v>5</v>
      </c>
      <c r="C12" s="29">
        <v>875</v>
      </c>
      <c r="D12" s="28" t="s">
        <v>16</v>
      </c>
      <c r="E12" s="30">
        <v>188.64</v>
      </c>
      <c r="F12" s="30">
        <v>-879.01</v>
      </c>
      <c r="G12" s="30">
        <v>0</v>
      </c>
      <c r="H12" s="31">
        <v>0</v>
      </c>
    </row>
    <row r="13" spans="2:8" x14ac:dyDescent="0.25">
      <c r="B13" s="28">
        <v>5</v>
      </c>
      <c r="C13" s="29">
        <v>659</v>
      </c>
      <c r="D13" s="28" t="s">
        <v>17</v>
      </c>
      <c r="E13" s="30">
        <v>0</v>
      </c>
      <c r="F13" s="30">
        <v>-357</v>
      </c>
      <c r="G13" s="30">
        <v>0</v>
      </c>
      <c r="H13" s="31">
        <v>0</v>
      </c>
    </row>
    <row r="14" spans="2:8" x14ac:dyDescent="0.25">
      <c r="B14" s="28">
        <v>5</v>
      </c>
      <c r="C14" s="29">
        <v>319</v>
      </c>
      <c r="D14" s="28" t="s">
        <v>18</v>
      </c>
      <c r="E14" s="30">
        <v>233.92</v>
      </c>
      <c r="F14" s="30">
        <v>-231.69</v>
      </c>
      <c r="G14" s="30">
        <v>2.5</v>
      </c>
      <c r="H14" s="31">
        <v>0</v>
      </c>
    </row>
    <row r="15" spans="2:8" x14ac:dyDescent="0.25">
      <c r="B15" s="28">
        <v>5</v>
      </c>
      <c r="C15" s="29">
        <v>129</v>
      </c>
      <c r="D15" s="28" t="s">
        <v>20</v>
      </c>
      <c r="E15" s="30">
        <v>0</v>
      </c>
      <c r="F15" s="30">
        <v>-1688.12</v>
      </c>
      <c r="G15" s="30">
        <v>0</v>
      </c>
      <c r="H15" s="31">
        <v>0</v>
      </c>
    </row>
    <row r="16" spans="2:8" x14ac:dyDescent="0.25">
      <c r="B16" s="28">
        <v>5</v>
      </c>
      <c r="C16" s="29">
        <v>151</v>
      </c>
      <c r="D16" s="28" t="s">
        <v>21</v>
      </c>
      <c r="E16" s="30">
        <v>0</v>
      </c>
      <c r="F16" s="30">
        <v>-2911.02</v>
      </c>
      <c r="G16" s="30">
        <v>0</v>
      </c>
      <c r="H16" s="31">
        <v>0</v>
      </c>
    </row>
    <row r="17" spans="2:8" x14ac:dyDescent="0.25">
      <c r="B17" s="28">
        <v>5</v>
      </c>
      <c r="C17" s="29">
        <v>868</v>
      </c>
      <c r="D17" s="28" t="s">
        <v>22</v>
      </c>
      <c r="E17" s="30">
        <v>1060.45</v>
      </c>
      <c r="F17" s="30">
        <v>-1060.45</v>
      </c>
      <c r="G17" s="30">
        <v>0</v>
      </c>
      <c r="H17" s="31">
        <v>0</v>
      </c>
    </row>
    <row r="18" spans="2:8" x14ac:dyDescent="0.25">
      <c r="B18" s="28">
        <v>5</v>
      </c>
      <c r="C18" s="29">
        <v>869</v>
      </c>
      <c r="D18" s="28" t="s">
        <v>23</v>
      </c>
      <c r="E18" s="30">
        <v>4221</v>
      </c>
      <c r="F18" s="30">
        <v>-43013.26</v>
      </c>
      <c r="G18" s="30">
        <v>0</v>
      </c>
      <c r="H18" s="31">
        <v>0</v>
      </c>
    </row>
    <row r="19" spans="2:8" x14ac:dyDescent="0.25">
      <c r="B19" s="28">
        <v>5</v>
      </c>
      <c r="C19" s="29">
        <v>564</v>
      </c>
      <c r="D19" s="28" t="s">
        <v>24</v>
      </c>
      <c r="E19" s="30">
        <v>4781.79</v>
      </c>
      <c r="F19" s="30">
        <v>-9491.2200000000012</v>
      </c>
      <c r="G19" s="30">
        <v>41.25</v>
      </c>
      <c r="H19" s="31">
        <v>0</v>
      </c>
    </row>
    <row r="20" spans="2:8" x14ac:dyDescent="0.25">
      <c r="B20" s="28">
        <v>5</v>
      </c>
      <c r="C20" s="29">
        <v>870</v>
      </c>
      <c r="D20" s="28" t="s">
        <v>25</v>
      </c>
      <c r="E20" s="30">
        <v>112.91</v>
      </c>
      <c r="F20" s="30">
        <v>0</v>
      </c>
      <c r="G20" s="30">
        <v>32.5</v>
      </c>
      <c r="H20" s="31">
        <v>0</v>
      </c>
    </row>
    <row r="21" spans="2:8" x14ac:dyDescent="0.25">
      <c r="B21" s="28">
        <v>5</v>
      </c>
      <c r="C21" s="29">
        <v>565</v>
      </c>
      <c r="D21" s="28" t="s">
        <v>26</v>
      </c>
      <c r="E21" s="30">
        <v>1762.5699999999997</v>
      </c>
      <c r="F21" s="30">
        <v>-1563.58</v>
      </c>
      <c r="G21" s="30">
        <v>0</v>
      </c>
      <c r="H21" s="31">
        <v>0</v>
      </c>
    </row>
    <row r="22" spans="2:8" x14ac:dyDescent="0.25">
      <c r="B22" s="28">
        <v>5</v>
      </c>
      <c r="C22" s="29">
        <v>566</v>
      </c>
      <c r="D22" s="28" t="s">
        <v>27</v>
      </c>
      <c r="E22" s="30">
        <v>1654.66</v>
      </c>
      <c r="F22" s="30">
        <v>-2711.92</v>
      </c>
      <c r="G22" s="30">
        <v>0</v>
      </c>
      <c r="H22" s="31">
        <v>0</v>
      </c>
    </row>
    <row r="23" spans="2:8" x14ac:dyDescent="0.25">
      <c r="B23" s="28">
        <v>5</v>
      </c>
      <c r="C23" s="29">
        <v>876</v>
      </c>
      <c r="D23" s="28" t="s">
        <v>28</v>
      </c>
      <c r="E23" s="30">
        <v>287.2</v>
      </c>
      <c r="F23" s="30">
        <v>0</v>
      </c>
      <c r="G23" s="30">
        <v>0</v>
      </c>
      <c r="H23" s="31">
        <v>0</v>
      </c>
    </row>
    <row r="24" spans="2:8" x14ac:dyDescent="0.25">
      <c r="B24" s="28">
        <v>5</v>
      </c>
      <c r="C24" s="29">
        <v>321</v>
      </c>
      <c r="D24" s="28" t="s">
        <v>29</v>
      </c>
      <c r="E24" s="30">
        <v>154.18</v>
      </c>
      <c r="F24" s="30">
        <v>-468.15</v>
      </c>
      <c r="G24" s="30">
        <v>0</v>
      </c>
      <c r="H24" s="31">
        <v>0</v>
      </c>
    </row>
    <row r="25" spans="2:8" x14ac:dyDescent="0.25">
      <c r="B25" s="28">
        <v>5</v>
      </c>
      <c r="C25" s="29">
        <v>864</v>
      </c>
      <c r="D25" s="28" t="s">
        <v>30</v>
      </c>
      <c r="E25" s="30">
        <v>0</v>
      </c>
      <c r="F25" s="30">
        <v>-9.15</v>
      </c>
      <c r="G25" s="30">
        <v>10</v>
      </c>
      <c r="H25" s="31">
        <v>0</v>
      </c>
    </row>
    <row r="26" spans="2:8" x14ac:dyDescent="0.25">
      <c r="B26" s="28">
        <v>5</v>
      </c>
      <c r="C26" s="29">
        <v>152</v>
      </c>
      <c r="D26" s="28" t="s">
        <v>31</v>
      </c>
      <c r="E26" s="30">
        <v>0</v>
      </c>
      <c r="F26" s="30">
        <v>-1887.9</v>
      </c>
      <c r="G26" s="30">
        <v>92.5</v>
      </c>
      <c r="H26" s="31">
        <v>0</v>
      </c>
    </row>
    <row r="27" spans="2:8" x14ac:dyDescent="0.25">
      <c r="B27" s="28">
        <v>5</v>
      </c>
      <c r="C27" s="29">
        <v>567</v>
      </c>
      <c r="D27" s="28" t="s">
        <v>33</v>
      </c>
      <c r="E27" s="30">
        <v>456.94</v>
      </c>
      <c r="F27" s="30">
        <v>-627</v>
      </c>
      <c r="G27" s="30">
        <v>0</v>
      </c>
      <c r="H27" s="31">
        <v>0</v>
      </c>
    </row>
    <row r="28" spans="2:8" x14ac:dyDescent="0.25">
      <c r="B28" s="28">
        <v>5</v>
      </c>
      <c r="C28" s="29">
        <v>67</v>
      </c>
      <c r="D28" s="28" t="s">
        <v>90</v>
      </c>
      <c r="E28" s="30">
        <v>1399.1999999999998</v>
      </c>
      <c r="F28" s="30">
        <v>-1884.74</v>
      </c>
      <c r="G28" s="30">
        <v>0</v>
      </c>
      <c r="H28" s="31">
        <v>0</v>
      </c>
    </row>
    <row r="29" spans="2:8" x14ac:dyDescent="0.25">
      <c r="B29" s="28">
        <v>5</v>
      </c>
      <c r="C29" s="29">
        <v>698</v>
      </c>
      <c r="D29" s="28" t="s">
        <v>36</v>
      </c>
      <c r="E29" s="30">
        <v>2392.1600000000003</v>
      </c>
      <c r="F29" s="30">
        <v>-272.83999999999997</v>
      </c>
      <c r="G29" s="30">
        <v>0</v>
      </c>
      <c r="H29" s="31">
        <v>0</v>
      </c>
    </row>
    <row r="30" spans="2:8" x14ac:dyDescent="0.25">
      <c r="B30" s="28">
        <v>5</v>
      </c>
      <c r="C30" s="29">
        <v>662</v>
      </c>
      <c r="D30" s="28" t="s">
        <v>38</v>
      </c>
      <c r="E30" s="30">
        <v>188.8</v>
      </c>
      <c r="F30" s="30">
        <v>-552.79999999999995</v>
      </c>
      <c r="G30" s="30">
        <v>0</v>
      </c>
      <c r="H30" s="31">
        <v>0</v>
      </c>
    </row>
    <row r="31" spans="2:8" x14ac:dyDescent="0.25">
      <c r="B31" s="28">
        <v>5</v>
      </c>
      <c r="C31" s="29">
        <v>574</v>
      </c>
      <c r="D31" s="28" t="s">
        <v>39</v>
      </c>
      <c r="E31" s="30">
        <v>0</v>
      </c>
      <c r="F31" s="30">
        <v>0</v>
      </c>
      <c r="G31" s="30">
        <v>0</v>
      </c>
      <c r="H31" s="31">
        <v>0</v>
      </c>
    </row>
    <row r="32" spans="2:8" x14ac:dyDescent="0.25">
      <c r="B32" s="28">
        <v>5</v>
      </c>
      <c r="C32" s="29">
        <v>576</v>
      </c>
      <c r="D32" s="28" t="s">
        <v>40</v>
      </c>
      <c r="E32" s="30">
        <v>80.650000000000006</v>
      </c>
      <c r="F32" s="30">
        <v>-438.13</v>
      </c>
      <c r="G32" s="30">
        <v>0</v>
      </c>
      <c r="H32" s="31">
        <v>0</v>
      </c>
    </row>
    <row r="33" spans="2:8" x14ac:dyDescent="0.25">
      <c r="B33" s="28">
        <v>5</v>
      </c>
      <c r="C33" s="29">
        <v>1122</v>
      </c>
      <c r="D33" s="28" t="s">
        <v>41</v>
      </c>
      <c r="E33" s="30">
        <v>1626.03</v>
      </c>
      <c r="F33" s="30">
        <v>-1273.4100000000001</v>
      </c>
      <c r="G33" s="30">
        <v>0</v>
      </c>
      <c r="H33" s="31">
        <v>0</v>
      </c>
    </row>
    <row r="34" spans="2:8" x14ac:dyDescent="0.25">
      <c r="B34" s="28">
        <v>5</v>
      </c>
      <c r="C34" s="29">
        <v>1143</v>
      </c>
      <c r="D34" s="28" t="s">
        <v>42</v>
      </c>
      <c r="E34" s="30">
        <v>0</v>
      </c>
      <c r="F34" s="30">
        <v>0</v>
      </c>
      <c r="G34" s="30">
        <v>10</v>
      </c>
      <c r="H34" s="31">
        <v>0</v>
      </c>
    </row>
    <row r="35" spans="2:8" x14ac:dyDescent="0.25">
      <c r="B35" s="28">
        <v>5</v>
      </c>
      <c r="C35" s="29">
        <v>154</v>
      </c>
      <c r="D35" s="28" t="s">
        <v>44</v>
      </c>
      <c r="E35" s="30">
        <v>4015.98</v>
      </c>
      <c r="F35" s="30">
        <v>-7283.64</v>
      </c>
      <c r="G35" s="30">
        <v>0</v>
      </c>
      <c r="H35" s="31">
        <v>0</v>
      </c>
    </row>
    <row r="36" spans="2:8" x14ac:dyDescent="0.25">
      <c r="B36" s="28">
        <v>5</v>
      </c>
      <c r="C36" s="29">
        <v>1144</v>
      </c>
      <c r="D36" s="28" t="s">
        <v>45</v>
      </c>
      <c r="E36" s="30">
        <v>32.26</v>
      </c>
      <c r="F36" s="30">
        <v>-343.94</v>
      </c>
      <c r="G36" s="30">
        <v>0</v>
      </c>
      <c r="H36" s="31">
        <v>0</v>
      </c>
    </row>
    <row r="37" spans="2:8" x14ac:dyDescent="0.25">
      <c r="B37" s="28">
        <v>5</v>
      </c>
      <c r="C37" s="29">
        <v>568</v>
      </c>
      <c r="D37" s="28" t="s">
        <v>46</v>
      </c>
      <c r="E37" s="30">
        <v>0</v>
      </c>
      <c r="F37" s="30">
        <v>0</v>
      </c>
      <c r="G37" s="30">
        <v>0</v>
      </c>
      <c r="H37" s="31">
        <v>0</v>
      </c>
    </row>
    <row r="38" spans="2:8" x14ac:dyDescent="0.25">
      <c r="B38" s="28">
        <v>5</v>
      </c>
      <c r="C38" s="29">
        <v>569</v>
      </c>
      <c r="D38" s="28" t="s">
        <v>47</v>
      </c>
      <c r="E38" s="30">
        <v>0</v>
      </c>
      <c r="F38" s="30">
        <v>-990.6</v>
      </c>
      <c r="G38" s="30">
        <v>0</v>
      </c>
      <c r="H38" s="31">
        <v>0</v>
      </c>
    </row>
    <row r="39" spans="2:8" x14ac:dyDescent="0.25">
      <c r="B39" s="28">
        <v>5</v>
      </c>
      <c r="C39" s="29">
        <v>570</v>
      </c>
      <c r="D39" s="28" t="s">
        <v>48</v>
      </c>
      <c r="E39" s="30">
        <v>3364.74</v>
      </c>
      <c r="F39" s="30">
        <v>-241.2</v>
      </c>
      <c r="G39" s="30">
        <v>0</v>
      </c>
      <c r="H39" s="31">
        <v>0</v>
      </c>
    </row>
    <row r="40" spans="2:8" x14ac:dyDescent="0.25">
      <c r="B40" s="28">
        <v>5</v>
      </c>
      <c r="C40" s="29">
        <v>577</v>
      </c>
      <c r="D40" s="28" t="s">
        <v>49</v>
      </c>
      <c r="E40" s="30">
        <v>223.2</v>
      </c>
      <c r="F40" s="30">
        <v>-1212.5999999999999</v>
      </c>
      <c r="G40" s="30">
        <v>0</v>
      </c>
      <c r="H40" s="31">
        <v>0</v>
      </c>
    </row>
    <row r="41" spans="2:8" x14ac:dyDescent="0.25">
      <c r="B41" s="28">
        <v>5</v>
      </c>
      <c r="C41" s="29">
        <v>1216</v>
      </c>
      <c r="D41" s="28" t="s">
        <v>50</v>
      </c>
      <c r="E41" s="30">
        <v>142.32</v>
      </c>
      <c r="F41" s="30">
        <v>-179.17</v>
      </c>
      <c r="G41" s="30">
        <v>0</v>
      </c>
      <c r="H41" s="31">
        <v>0</v>
      </c>
    </row>
    <row r="42" spans="2:8" x14ac:dyDescent="0.25">
      <c r="B42" s="28">
        <v>5</v>
      </c>
      <c r="C42" s="29">
        <v>1697</v>
      </c>
      <c r="D42" s="28" t="s">
        <v>56</v>
      </c>
      <c r="E42" s="30">
        <v>161.30000000000001</v>
      </c>
      <c r="F42" s="30">
        <v>0</v>
      </c>
      <c r="G42" s="30">
        <v>6.25</v>
      </c>
      <c r="H42" s="31">
        <v>0</v>
      </c>
    </row>
    <row r="43" spans="2:8" x14ac:dyDescent="0.25">
      <c r="B43" s="28">
        <v>5</v>
      </c>
      <c r="C43" s="29">
        <v>571</v>
      </c>
      <c r="D43" s="28" t="s">
        <v>52</v>
      </c>
      <c r="E43" s="30">
        <v>1674.75</v>
      </c>
      <c r="F43" s="30">
        <v>0</v>
      </c>
      <c r="G43" s="30">
        <v>0</v>
      </c>
      <c r="H43" s="31">
        <v>0</v>
      </c>
    </row>
    <row r="44" spans="2:8" x14ac:dyDescent="0.25">
      <c r="B44" s="28">
        <v>5</v>
      </c>
      <c r="C44" s="29">
        <v>155</v>
      </c>
      <c r="D44" s="28" t="s">
        <v>53</v>
      </c>
      <c r="E44" s="30">
        <v>785.4</v>
      </c>
      <c r="F44" s="30">
        <v>-1034.1499999999999</v>
      </c>
      <c r="G44" s="30">
        <v>27.5</v>
      </c>
      <c r="H44" s="31">
        <v>0</v>
      </c>
    </row>
    <row r="45" spans="2:8" x14ac:dyDescent="0.25">
      <c r="B45" s="28">
        <v>5</v>
      </c>
      <c r="C45" s="29">
        <v>872</v>
      </c>
      <c r="D45" s="28" t="s">
        <v>54</v>
      </c>
      <c r="E45" s="30">
        <v>193.44</v>
      </c>
      <c r="F45" s="30">
        <v>-250</v>
      </c>
      <c r="G45" s="30">
        <v>0</v>
      </c>
      <c r="H45" s="31">
        <v>0</v>
      </c>
    </row>
    <row r="46" spans="2:8" x14ac:dyDescent="0.25">
      <c r="B46" s="28">
        <v>5</v>
      </c>
      <c r="C46" s="29">
        <v>661</v>
      </c>
      <c r="D46" s="28" t="s">
        <v>55</v>
      </c>
      <c r="E46" s="30">
        <v>930.6</v>
      </c>
      <c r="F46" s="30">
        <v>-470.58</v>
      </c>
      <c r="G46" s="30">
        <v>38.75</v>
      </c>
      <c r="H46" s="31">
        <v>0</v>
      </c>
    </row>
    <row r="47" spans="2:8" x14ac:dyDescent="0.25">
      <c r="B47" s="28">
        <v>5</v>
      </c>
      <c r="C47" s="29">
        <v>572</v>
      </c>
      <c r="D47" s="28" t="s">
        <v>57</v>
      </c>
      <c r="E47" s="30">
        <v>287.2</v>
      </c>
      <c r="F47" s="30">
        <v>-874.55</v>
      </c>
      <c r="G47" s="30">
        <v>0</v>
      </c>
      <c r="H47" s="31">
        <v>0</v>
      </c>
    </row>
    <row r="48" spans="2:8" x14ac:dyDescent="0.25">
      <c r="B48" s="28">
        <v>5</v>
      </c>
      <c r="C48" s="29">
        <v>318</v>
      </c>
      <c r="D48" s="28" t="s">
        <v>58</v>
      </c>
      <c r="E48" s="30">
        <v>0</v>
      </c>
      <c r="F48" s="30">
        <v>0</v>
      </c>
      <c r="G48" s="30">
        <v>7.5</v>
      </c>
      <c r="H48" s="31">
        <v>0</v>
      </c>
    </row>
    <row r="49" spans="2:8" x14ac:dyDescent="0.25">
      <c r="B49" s="28">
        <v>5</v>
      </c>
      <c r="C49" s="29">
        <v>1145</v>
      </c>
      <c r="D49" s="28" t="s">
        <v>59</v>
      </c>
      <c r="E49" s="30">
        <v>871.2</v>
      </c>
      <c r="F49" s="30">
        <v>-574.20000000000005</v>
      </c>
      <c r="G49" s="30">
        <v>0</v>
      </c>
      <c r="H49" s="31">
        <v>0</v>
      </c>
    </row>
    <row r="50" spans="2:8" x14ac:dyDescent="0.25">
      <c r="B50" s="28">
        <v>5</v>
      </c>
      <c r="C50" s="29">
        <v>699</v>
      </c>
      <c r="D50" s="28" t="s">
        <v>60</v>
      </c>
      <c r="E50" s="30">
        <v>574.20000000000005</v>
      </c>
      <c r="F50" s="30">
        <v>-666.7</v>
      </c>
      <c r="G50" s="30">
        <v>37.5</v>
      </c>
      <c r="H50" s="31">
        <v>-37.5</v>
      </c>
    </row>
    <row r="51" spans="2:8" x14ac:dyDescent="0.25">
      <c r="B51" s="28">
        <v>5</v>
      </c>
      <c r="C51" s="29">
        <v>1000</v>
      </c>
      <c r="D51" s="28" t="s">
        <v>61</v>
      </c>
      <c r="E51" s="30">
        <v>2308.11</v>
      </c>
      <c r="F51" s="30">
        <v>0</v>
      </c>
      <c r="G51" s="30">
        <v>0</v>
      </c>
      <c r="H51" s="31">
        <v>0</v>
      </c>
    </row>
    <row r="52" spans="2:8" x14ac:dyDescent="0.25">
      <c r="B52" s="28">
        <v>5</v>
      </c>
      <c r="C52" s="29">
        <v>700</v>
      </c>
      <c r="D52" s="28" t="s">
        <v>63</v>
      </c>
      <c r="E52" s="30">
        <v>330.28</v>
      </c>
      <c r="F52" s="30">
        <v>-394.02</v>
      </c>
      <c r="G52" s="30">
        <v>87.5</v>
      </c>
      <c r="H52" s="31">
        <v>0</v>
      </c>
    </row>
    <row r="53" spans="2:8" x14ac:dyDescent="0.25">
      <c r="B53" s="28">
        <v>5</v>
      </c>
      <c r="C53" s="29">
        <v>873</v>
      </c>
      <c r="D53" s="28" t="s">
        <v>64</v>
      </c>
      <c r="E53" s="30">
        <v>1735.65</v>
      </c>
      <c r="F53" s="30">
        <v>-3794.44</v>
      </c>
      <c r="G53" s="30">
        <v>217.5</v>
      </c>
      <c r="H53" s="31">
        <v>0</v>
      </c>
    </row>
    <row r="54" spans="2:8" x14ac:dyDescent="0.25">
      <c r="B54" s="28">
        <v>5</v>
      </c>
      <c r="C54" s="29">
        <v>1002</v>
      </c>
      <c r="D54" s="28" t="s">
        <v>65</v>
      </c>
      <c r="E54" s="30">
        <v>4146.1000000000004</v>
      </c>
      <c r="F54" s="30">
        <v>-2877.2200000000003</v>
      </c>
      <c r="G54" s="30">
        <v>0</v>
      </c>
      <c r="H54" s="31">
        <v>0</v>
      </c>
    </row>
    <row r="55" spans="2:8" x14ac:dyDescent="0.25">
      <c r="B55" s="28">
        <v>5</v>
      </c>
      <c r="C55" s="29">
        <v>157</v>
      </c>
      <c r="D55" s="28" t="s">
        <v>66</v>
      </c>
      <c r="E55" s="30">
        <v>1374.62</v>
      </c>
      <c r="F55" s="30">
        <v>-1374.62</v>
      </c>
      <c r="G55" s="30">
        <v>0</v>
      </c>
      <c r="H55" s="31">
        <v>0</v>
      </c>
    </row>
    <row r="56" spans="2:8" x14ac:dyDescent="0.25">
      <c r="B56" s="28">
        <v>5</v>
      </c>
      <c r="C56" s="29">
        <v>1001</v>
      </c>
      <c r="D56" s="28" t="s">
        <v>68</v>
      </c>
      <c r="E56" s="30">
        <v>0</v>
      </c>
      <c r="F56" s="30">
        <v>0</v>
      </c>
      <c r="G56" s="30">
        <v>0</v>
      </c>
      <c r="H56" s="31">
        <v>0</v>
      </c>
    </row>
    <row r="57" spans="2:8" x14ac:dyDescent="0.25">
      <c r="B57" s="28">
        <v>5</v>
      </c>
      <c r="C57" s="29">
        <v>701</v>
      </c>
      <c r="D57" s="28" t="s">
        <v>70</v>
      </c>
      <c r="E57" s="30">
        <v>399</v>
      </c>
      <c r="F57" s="30">
        <v>-399</v>
      </c>
      <c r="G57" s="30">
        <v>18.75</v>
      </c>
      <c r="H57" s="31">
        <v>0</v>
      </c>
    </row>
    <row r="58" spans="2:8" x14ac:dyDescent="0.25">
      <c r="B58" s="28">
        <v>5</v>
      </c>
      <c r="C58" s="29">
        <v>158</v>
      </c>
      <c r="D58" s="28" t="s">
        <v>71</v>
      </c>
      <c r="E58" s="30">
        <v>32.26</v>
      </c>
      <c r="F58" s="30">
        <v>-32.26</v>
      </c>
      <c r="G58" s="30">
        <v>0</v>
      </c>
      <c r="H58" s="31">
        <v>0</v>
      </c>
    </row>
    <row r="59" spans="2:8" x14ac:dyDescent="0.25">
      <c r="B59" s="28">
        <v>5</v>
      </c>
      <c r="C59" s="29">
        <v>159</v>
      </c>
      <c r="D59" s="28" t="s">
        <v>72</v>
      </c>
      <c r="E59" s="30">
        <v>344.64</v>
      </c>
      <c r="F59" s="30">
        <v>-15</v>
      </c>
      <c r="G59" s="30">
        <v>15</v>
      </c>
      <c r="H59" s="31">
        <v>0</v>
      </c>
    </row>
    <row r="60" spans="2:8" x14ac:dyDescent="0.25">
      <c r="B60" s="28">
        <v>5</v>
      </c>
      <c r="C60" s="29">
        <v>573</v>
      </c>
      <c r="D60" s="28" t="s">
        <v>73</v>
      </c>
      <c r="E60" s="30">
        <v>1374.62</v>
      </c>
      <c r="F60" s="30">
        <v>-4013.3599999999997</v>
      </c>
      <c r="G60" s="30">
        <v>105</v>
      </c>
      <c r="H60" s="31">
        <v>0</v>
      </c>
    </row>
    <row r="61" spans="2:8" x14ac:dyDescent="0.25">
      <c r="B61" s="28">
        <v>5</v>
      </c>
      <c r="C61" s="29">
        <v>560</v>
      </c>
      <c r="D61" s="28" t="s">
        <v>74</v>
      </c>
      <c r="E61" s="30">
        <v>1066.8</v>
      </c>
      <c r="F61" s="30">
        <v>-1085.55</v>
      </c>
      <c r="G61" s="30">
        <v>5</v>
      </c>
      <c r="H61" s="31">
        <v>0</v>
      </c>
    </row>
    <row r="62" spans="2:8" x14ac:dyDescent="0.25">
      <c r="B62" s="28">
        <v>5</v>
      </c>
      <c r="C62" s="29">
        <v>73</v>
      </c>
      <c r="D62" s="28" t="s">
        <v>89</v>
      </c>
      <c r="E62" s="30">
        <v>803.52</v>
      </c>
      <c r="F62" s="30">
        <v>0</v>
      </c>
      <c r="G62" s="30">
        <v>175</v>
      </c>
      <c r="H62" s="31">
        <v>0</v>
      </c>
    </row>
    <row r="63" spans="2:8" x14ac:dyDescent="0.25">
      <c r="B63" s="28">
        <v>5</v>
      </c>
      <c r="C63" s="29">
        <v>160</v>
      </c>
      <c r="D63" s="28" t="s">
        <v>75</v>
      </c>
      <c r="E63" s="30">
        <v>0</v>
      </c>
      <c r="F63" s="30">
        <v>0</v>
      </c>
      <c r="G63" s="30">
        <v>32.5</v>
      </c>
      <c r="H63" s="31">
        <v>0</v>
      </c>
    </row>
    <row r="64" spans="2:8" x14ac:dyDescent="0.25">
      <c r="B64" s="28">
        <v>5</v>
      </c>
      <c r="C64" s="29">
        <v>1368</v>
      </c>
      <c r="D64" s="28" t="s">
        <v>88</v>
      </c>
      <c r="E64" s="30">
        <v>1842.6899999999998</v>
      </c>
      <c r="F64" s="30">
        <v>-2287.6999999999998</v>
      </c>
      <c r="G64" s="30">
        <v>121.25</v>
      </c>
      <c r="H64" s="31">
        <v>0</v>
      </c>
    </row>
    <row r="65" spans="2:8" x14ac:dyDescent="0.25">
      <c r="B65" s="28">
        <v>5</v>
      </c>
      <c r="C65" s="29">
        <v>1233</v>
      </c>
      <c r="D65" s="28" t="s">
        <v>76</v>
      </c>
      <c r="E65" s="30">
        <v>0</v>
      </c>
      <c r="F65" s="30">
        <v>-112.91</v>
      </c>
      <c r="G65" s="30">
        <v>0</v>
      </c>
      <c r="H65" s="31">
        <v>0</v>
      </c>
    </row>
    <row r="66" spans="2:8" x14ac:dyDescent="0.25">
      <c r="B66" s="28">
        <v>5</v>
      </c>
      <c r="C66" s="29">
        <v>3870</v>
      </c>
      <c r="D66" s="28" t="s">
        <v>77</v>
      </c>
      <c r="E66" s="30">
        <v>1256.44</v>
      </c>
      <c r="F66" s="30">
        <v>-5729.93</v>
      </c>
      <c r="G66" s="30">
        <v>0</v>
      </c>
      <c r="H66" s="31">
        <v>0</v>
      </c>
    </row>
    <row r="67" spans="2:8" x14ac:dyDescent="0.25">
      <c r="B67" s="28">
        <v>5</v>
      </c>
      <c r="C67" s="29">
        <v>3862</v>
      </c>
      <c r="D67" s="28" t="s">
        <v>78</v>
      </c>
      <c r="E67" s="30">
        <v>0</v>
      </c>
      <c r="F67" s="30">
        <v>-26.25</v>
      </c>
      <c r="G67" s="30">
        <v>0</v>
      </c>
      <c r="H67" s="31">
        <v>0</v>
      </c>
    </row>
    <row r="68" spans="2:8" x14ac:dyDescent="0.25">
      <c r="B68" s="28">
        <v>5</v>
      </c>
      <c r="C68" s="29">
        <v>874</v>
      </c>
      <c r="D68" s="28" t="s">
        <v>80</v>
      </c>
      <c r="E68" s="30">
        <v>1210.1600000000001</v>
      </c>
      <c r="F68" s="30">
        <v>0</v>
      </c>
      <c r="G68" s="30">
        <v>0</v>
      </c>
      <c r="H68" s="31">
        <v>0</v>
      </c>
    </row>
    <row r="69" spans="2:8" x14ac:dyDescent="0.25">
      <c r="B69" s="28">
        <v>5</v>
      </c>
      <c r="C69" s="29">
        <v>1123</v>
      </c>
      <c r="D69" s="28" t="s">
        <v>81</v>
      </c>
      <c r="E69" s="30">
        <v>533.4</v>
      </c>
      <c r="F69" s="30">
        <v>-890.24</v>
      </c>
      <c r="G69" s="30">
        <v>0</v>
      </c>
      <c r="H69" s="31">
        <v>0</v>
      </c>
    </row>
    <row r="70" spans="2:8" x14ac:dyDescent="0.25">
      <c r="B70" s="28">
        <v>5</v>
      </c>
      <c r="C70" s="29">
        <v>563</v>
      </c>
      <c r="D70" s="28" t="s">
        <v>83</v>
      </c>
      <c r="E70" s="30">
        <v>497.86</v>
      </c>
      <c r="F70" s="30">
        <v>0</v>
      </c>
      <c r="G70" s="30">
        <v>0</v>
      </c>
      <c r="H70" s="31">
        <v>0</v>
      </c>
    </row>
    <row r="71" spans="2:8" x14ac:dyDescent="0.25">
      <c r="B71" s="28">
        <v>5</v>
      </c>
      <c r="C71" s="29">
        <v>1124</v>
      </c>
      <c r="D71" s="28" t="s">
        <v>84</v>
      </c>
      <c r="E71" s="30">
        <v>0</v>
      </c>
      <c r="F71" s="30">
        <v>-271.91000000000003</v>
      </c>
      <c r="G71" s="30">
        <v>6.25</v>
      </c>
      <c r="H71" s="31">
        <v>0</v>
      </c>
    </row>
    <row r="72" spans="2:8" x14ac:dyDescent="0.25">
      <c r="B72" s="28">
        <v>5</v>
      </c>
      <c r="C72" s="29">
        <v>575</v>
      </c>
      <c r="D72" s="28" t="s">
        <v>85</v>
      </c>
      <c r="E72" s="30">
        <v>1486.26</v>
      </c>
      <c r="F72" s="30">
        <v>-1759.1</v>
      </c>
      <c r="G72" s="30">
        <v>0</v>
      </c>
      <c r="H72" s="31">
        <v>0</v>
      </c>
    </row>
    <row r="73" spans="2:8" x14ac:dyDescent="0.25">
      <c r="B73" s="28">
        <v>5</v>
      </c>
      <c r="C73" s="29">
        <v>877</v>
      </c>
      <c r="D73" s="28" t="s">
        <v>86</v>
      </c>
      <c r="E73" s="30">
        <v>831.6</v>
      </c>
      <c r="F73" s="30">
        <v>-1392.6</v>
      </c>
      <c r="G73" s="30">
        <v>0</v>
      </c>
      <c r="H73" s="31">
        <v>0</v>
      </c>
    </row>
    <row r="74" spans="2:8" x14ac:dyDescent="0.25">
      <c r="B74" s="28">
        <v>5</v>
      </c>
      <c r="C74" s="29"/>
      <c r="D74" s="28"/>
      <c r="E74" s="30"/>
      <c r="F74" s="30"/>
      <c r="G74" s="30"/>
      <c r="H74" s="31"/>
    </row>
    <row r="75" spans="2:8" x14ac:dyDescent="0.25">
      <c r="B75" s="28">
        <v>5</v>
      </c>
      <c r="C75" s="29"/>
      <c r="D75" s="28"/>
      <c r="E75" s="30"/>
      <c r="F75" s="30"/>
      <c r="G75" s="30"/>
      <c r="H75" s="31"/>
    </row>
    <row r="76" spans="2:8" x14ac:dyDescent="0.25">
      <c r="B76" s="28">
        <v>5</v>
      </c>
      <c r="C76" s="29"/>
      <c r="D76" s="28"/>
      <c r="E76" s="30"/>
      <c r="F76" s="30"/>
      <c r="G76" s="30"/>
      <c r="H76" s="31"/>
    </row>
    <row r="78" spans="2:8" x14ac:dyDescent="0.25">
      <c r="D78" s="32" t="s">
        <v>13</v>
      </c>
      <c r="E78" s="33">
        <f>SUM(E10:E76)</f>
        <v>58013.87000000001</v>
      </c>
      <c r="F78" s="33">
        <f t="shared" ref="F78:H78" si="0">SUM(F10:F76)</f>
        <v>-115217.00000000001</v>
      </c>
      <c r="G78" s="33">
        <f t="shared" si="0"/>
        <v>1498.75</v>
      </c>
      <c r="H78" s="33">
        <f t="shared" si="0"/>
        <v>-37.5</v>
      </c>
    </row>
  </sheetData>
  <mergeCells count="1">
    <mergeCell ref="B6:E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3AF6E-426D-4BA5-B7D1-447A8D41CEA6}">
  <dimension ref="B1:H75"/>
  <sheetViews>
    <sheetView workbookViewId="0">
      <selection activeCell="D21" sqref="D21"/>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97</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v>783.61999999999989</v>
      </c>
      <c r="F10" s="30">
        <v>-783.61999999999989</v>
      </c>
      <c r="G10" s="30">
        <v>2.5</v>
      </c>
      <c r="H10" s="31">
        <v>-2.5</v>
      </c>
    </row>
    <row r="11" spans="2:8" x14ac:dyDescent="0.25">
      <c r="B11" s="28">
        <v>5</v>
      </c>
      <c r="C11" s="29">
        <v>658</v>
      </c>
      <c r="D11" s="28" t="s">
        <v>15</v>
      </c>
      <c r="E11" s="30">
        <v>6087.43</v>
      </c>
      <c r="F11" s="30">
        <v>-7969.380000000001</v>
      </c>
      <c r="G11" s="30">
        <v>1161.25</v>
      </c>
      <c r="H11" s="31">
        <v>-752.5</v>
      </c>
    </row>
    <row r="12" spans="2:8" x14ac:dyDescent="0.25">
      <c r="B12" s="28">
        <v>5</v>
      </c>
      <c r="C12" s="29">
        <v>875</v>
      </c>
      <c r="D12" s="28" t="s">
        <v>16</v>
      </c>
      <c r="E12" s="30">
        <v>1067.81</v>
      </c>
      <c r="F12" s="30">
        <v>-1067.81</v>
      </c>
      <c r="G12" s="30">
        <v>0</v>
      </c>
      <c r="H12" s="31">
        <v>0</v>
      </c>
    </row>
    <row r="13" spans="2:8" x14ac:dyDescent="0.25">
      <c r="B13" s="28">
        <v>5</v>
      </c>
      <c r="C13" s="29">
        <v>659</v>
      </c>
      <c r="D13" s="28" t="s">
        <v>17</v>
      </c>
      <c r="E13" s="30">
        <v>357</v>
      </c>
      <c r="F13" s="30">
        <v>-716</v>
      </c>
      <c r="G13" s="30">
        <v>0</v>
      </c>
      <c r="H13" s="31">
        <v>0</v>
      </c>
    </row>
    <row r="14" spans="2:8" x14ac:dyDescent="0.25">
      <c r="B14" s="28">
        <v>5</v>
      </c>
      <c r="C14" s="29">
        <v>319</v>
      </c>
      <c r="D14" s="28" t="s">
        <v>18</v>
      </c>
      <c r="E14" s="30">
        <v>620.14</v>
      </c>
      <c r="F14" s="30">
        <v>-400.84000000000003</v>
      </c>
      <c r="G14" s="30">
        <v>11.25</v>
      </c>
      <c r="H14" s="31">
        <v>-8.75</v>
      </c>
    </row>
    <row r="15" spans="2:8" x14ac:dyDescent="0.25">
      <c r="B15" s="28">
        <v>5</v>
      </c>
      <c r="C15" s="29">
        <v>129</v>
      </c>
      <c r="D15" s="28" t="s">
        <v>20</v>
      </c>
      <c r="E15" s="30">
        <v>1688.12</v>
      </c>
      <c r="F15" s="30">
        <v>-3513.84</v>
      </c>
      <c r="G15" s="30">
        <v>0</v>
      </c>
      <c r="H15" s="31">
        <v>0</v>
      </c>
    </row>
    <row r="16" spans="2:8" x14ac:dyDescent="0.25">
      <c r="B16" s="28">
        <v>5</v>
      </c>
      <c r="C16" s="29">
        <v>151</v>
      </c>
      <c r="D16" s="28" t="s">
        <v>21</v>
      </c>
      <c r="E16" s="30">
        <v>7264.2000000000007</v>
      </c>
      <c r="F16" s="30">
        <v>-9580.9699999999993</v>
      </c>
      <c r="G16" s="30">
        <v>1.25</v>
      </c>
      <c r="H16" s="31">
        <v>-1.25</v>
      </c>
    </row>
    <row r="17" spans="2:8" x14ac:dyDescent="0.25">
      <c r="B17" s="28">
        <v>5</v>
      </c>
      <c r="C17" s="29">
        <v>868</v>
      </c>
      <c r="D17" s="28" t="s">
        <v>22</v>
      </c>
      <c r="E17" s="30">
        <v>4337.6799999999994</v>
      </c>
      <c r="F17" s="30">
        <v>-5252.8200000000006</v>
      </c>
      <c r="G17" s="30">
        <v>0</v>
      </c>
      <c r="H17" s="31">
        <v>0</v>
      </c>
    </row>
    <row r="18" spans="2:8" x14ac:dyDescent="0.25">
      <c r="B18" s="28">
        <v>5</v>
      </c>
      <c r="C18" s="29">
        <v>869</v>
      </c>
      <c r="D18" s="28" t="s">
        <v>23</v>
      </c>
      <c r="E18" s="30">
        <v>16834.48</v>
      </c>
      <c r="F18" s="34">
        <v>-16834.48</v>
      </c>
      <c r="G18" s="30">
        <v>440</v>
      </c>
      <c r="H18" s="31">
        <v>-440</v>
      </c>
    </row>
    <row r="19" spans="2:8" x14ac:dyDescent="0.25">
      <c r="B19" s="28">
        <v>5</v>
      </c>
      <c r="C19" s="29">
        <v>564</v>
      </c>
      <c r="D19" s="28" t="s">
        <v>24</v>
      </c>
      <c r="E19" s="30">
        <v>10303.220000000001</v>
      </c>
      <c r="F19" s="30">
        <v>-12629.54</v>
      </c>
      <c r="G19" s="30">
        <v>117.5</v>
      </c>
      <c r="H19" s="31">
        <v>-76.25</v>
      </c>
    </row>
    <row r="20" spans="2:8" x14ac:dyDescent="0.25">
      <c r="B20" s="28">
        <v>5</v>
      </c>
      <c r="C20" s="29">
        <v>870</v>
      </c>
      <c r="D20" s="28" t="s">
        <v>25</v>
      </c>
      <c r="E20" s="30">
        <v>274.21000000000004</v>
      </c>
      <c r="F20" s="30">
        <v>-161.31</v>
      </c>
      <c r="G20" s="30">
        <v>32.5</v>
      </c>
      <c r="H20" s="31">
        <v>0</v>
      </c>
    </row>
    <row r="21" spans="2:8" x14ac:dyDescent="0.25">
      <c r="B21" s="28">
        <v>5</v>
      </c>
      <c r="C21" s="29">
        <v>565</v>
      </c>
      <c r="D21" s="28" t="s">
        <v>26</v>
      </c>
      <c r="E21" s="30">
        <v>8223.7100000000009</v>
      </c>
      <c r="F21" s="30">
        <v>-8584.0400000000009</v>
      </c>
      <c r="G21" s="30">
        <v>7.5</v>
      </c>
      <c r="H21" s="31">
        <v>0</v>
      </c>
    </row>
    <row r="22" spans="2:8" x14ac:dyDescent="0.25">
      <c r="B22" s="28">
        <v>5</v>
      </c>
      <c r="C22" s="29">
        <v>566</v>
      </c>
      <c r="D22" s="28" t="s">
        <v>27</v>
      </c>
      <c r="E22" s="30">
        <v>9017.32</v>
      </c>
      <c r="F22" s="30">
        <v>-8625.32</v>
      </c>
      <c r="G22" s="30">
        <v>0</v>
      </c>
      <c r="H22" s="31">
        <v>0</v>
      </c>
    </row>
    <row r="23" spans="2:8" x14ac:dyDescent="0.25">
      <c r="B23" s="28">
        <v>5</v>
      </c>
      <c r="C23" s="29">
        <v>876</v>
      </c>
      <c r="D23" s="28" t="s">
        <v>28</v>
      </c>
      <c r="E23" s="30">
        <v>287.2</v>
      </c>
      <c r="F23" s="30">
        <v>0</v>
      </c>
      <c r="G23" s="30">
        <v>0</v>
      </c>
      <c r="H23" s="31">
        <v>0</v>
      </c>
    </row>
    <row r="24" spans="2:8" x14ac:dyDescent="0.25">
      <c r="B24" s="28">
        <v>5</v>
      </c>
      <c r="C24" s="29">
        <v>321</v>
      </c>
      <c r="D24" s="28" t="s">
        <v>29</v>
      </c>
      <c r="E24" s="30">
        <v>741.76</v>
      </c>
      <c r="F24" s="30">
        <v>-867.15</v>
      </c>
      <c r="G24" s="30">
        <v>15</v>
      </c>
      <c r="H24" s="31">
        <v>-15</v>
      </c>
    </row>
    <row r="25" spans="2:8" x14ac:dyDescent="0.25">
      <c r="B25" s="28">
        <v>5</v>
      </c>
      <c r="C25" s="29">
        <v>864</v>
      </c>
      <c r="D25" s="28" t="s">
        <v>30</v>
      </c>
      <c r="E25" s="30">
        <v>226.61</v>
      </c>
      <c r="F25" s="30">
        <v>-226.61</v>
      </c>
      <c r="G25" s="30">
        <v>47.5</v>
      </c>
      <c r="H25" s="31">
        <v>-37.5</v>
      </c>
    </row>
    <row r="26" spans="2:8" x14ac:dyDescent="0.25">
      <c r="B26" s="28">
        <v>5</v>
      </c>
      <c r="C26" s="29">
        <v>152</v>
      </c>
      <c r="D26" s="28" t="s">
        <v>31</v>
      </c>
      <c r="E26" s="30">
        <v>3253.9700000000003</v>
      </c>
      <c r="F26" s="30">
        <v>-3431.7300000000005</v>
      </c>
      <c r="G26" s="30">
        <v>92.5</v>
      </c>
      <c r="H26" s="30">
        <v>0</v>
      </c>
    </row>
    <row r="27" spans="2:8" x14ac:dyDescent="0.25">
      <c r="B27" s="28">
        <v>5</v>
      </c>
      <c r="C27" s="29">
        <v>567</v>
      </c>
      <c r="D27" s="28" t="s">
        <v>33</v>
      </c>
      <c r="E27" s="30">
        <v>2226.94</v>
      </c>
      <c r="F27" s="30">
        <v>-3370</v>
      </c>
      <c r="G27" s="30">
        <v>0</v>
      </c>
      <c r="H27" s="30">
        <v>0</v>
      </c>
    </row>
    <row r="28" spans="2:8" x14ac:dyDescent="0.25">
      <c r="B28" s="28">
        <v>5</v>
      </c>
      <c r="C28" s="29">
        <v>67</v>
      </c>
      <c r="D28" s="28" t="s">
        <v>90</v>
      </c>
      <c r="E28" s="30">
        <v>3334.09</v>
      </c>
      <c r="F28" s="30">
        <v>-3232.72</v>
      </c>
      <c r="G28" s="30">
        <v>0</v>
      </c>
      <c r="H28" s="30">
        <v>0</v>
      </c>
    </row>
    <row r="29" spans="2:8" x14ac:dyDescent="0.25">
      <c r="B29" s="28">
        <v>5</v>
      </c>
      <c r="C29" s="29">
        <v>698</v>
      </c>
      <c r="D29" s="28" t="s">
        <v>36</v>
      </c>
      <c r="E29" s="30">
        <v>2849.1000000000004</v>
      </c>
      <c r="F29" s="30">
        <v>-963.69999999999993</v>
      </c>
      <c r="G29" s="30">
        <v>0</v>
      </c>
      <c r="H29" s="30">
        <v>0</v>
      </c>
    </row>
    <row r="30" spans="2:8" x14ac:dyDescent="0.25">
      <c r="B30" s="28">
        <v>5</v>
      </c>
      <c r="C30" s="29">
        <v>662</v>
      </c>
      <c r="D30" s="28" t="s">
        <v>38</v>
      </c>
      <c r="E30" s="30">
        <v>741.59999999999991</v>
      </c>
      <c r="F30" s="30">
        <v>-552.79999999999995</v>
      </c>
      <c r="G30" s="30">
        <v>8.75</v>
      </c>
      <c r="H30" s="30">
        <v>-8.75</v>
      </c>
    </row>
    <row r="31" spans="2:8" x14ac:dyDescent="0.25">
      <c r="B31" s="28">
        <v>5</v>
      </c>
      <c r="C31" s="29">
        <v>574</v>
      </c>
      <c r="D31" s="28" t="s">
        <v>39</v>
      </c>
      <c r="E31" s="30">
        <v>142.32</v>
      </c>
      <c r="F31" s="30">
        <v>-142.32</v>
      </c>
      <c r="G31" s="30">
        <v>0</v>
      </c>
      <c r="H31" s="30">
        <v>0</v>
      </c>
    </row>
    <row r="32" spans="2:8" x14ac:dyDescent="0.25">
      <c r="B32" s="28">
        <v>5</v>
      </c>
      <c r="C32" s="29">
        <v>576</v>
      </c>
      <c r="D32" s="28" t="s">
        <v>40</v>
      </c>
      <c r="E32" s="30">
        <v>470.39</v>
      </c>
      <c r="F32" s="30">
        <v>-844.13</v>
      </c>
      <c r="G32" s="30">
        <v>0</v>
      </c>
      <c r="H32" s="30">
        <v>0</v>
      </c>
    </row>
    <row r="33" spans="2:8" x14ac:dyDescent="0.25">
      <c r="B33" s="28">
        <v>5</v>
      </c>
      <c r="C33" s="29">
        <v>1122</v>
      </c>
      <c r="D33" s="28" t="s">
        <v>41</v>
      </c>
      <c r="E33" s="30">
        <v>23566.219999999998</v>
      </c>
      <c r="F33" s="30">
        <v>-31629.709999999995</v>
      </c>
      <c r="G33" s="30">
        <v>0</v>
      </c>
      <c r="H33" s="30">
        <v>0</v>
      </c>
    </row>
    <row r="34" spans="2:8" x14ac:dyDescent="0.25">
      <c r="B34" s="28">
        <v>5</v>
      </c>
      <c r="C34" s="29">
        <v>1143</v>
      </c>
      <c r="D34" s="28" t="s">
        <v>42</v>
      </c>
      <c r="E34" s="30">
        <v>508.17999999999995</v>
      </c>
      <c r="F34" s="30">
        <v>-436.38</v>
      </c>
      <c r="G34" s="30">
        <v>21.25</v>
      </c>
      <c r="H34" s="31">
        <v>0</v>
      </c>
    </row>
    <row r="35" spans="2:8" x14ac:dyDescent="0.25">
      <c r="B35" s="28">
        <v>5</v>
      </c>
      <c r="C35" s="29">
        <v>154</v>
      </c>
      <c r="D35" s="28" t="s">
        <v>44</v>
      </c>
      <c r="E35" s="30">
        <v>14958.57</v>
      </c>
      <c r="F35" s="30">
        <v>-15537.140000000001</v>
      </c>
      <c r="G35" s="30">
        <v>0</v>
      </c>
      <c r="H35" s="31">
        <v>0</v>
      </c>
    </row>
    <row r="36" spans="2:8" x14ac:dyDescent="0.25">
      <c r="B36" s="28">
        <v>5</v>
      </c>
      <c r="C36" s="29">
        <v>1144</v>
      </c>
      <c r="D36" s="28" t="s">
        <v>45</v>
      </c>
      <c r="E36" s="30">
        <v>96.779999999999987</v>
      </c>
      <c r="F36" s="30">
        <v>-343.94</v>
      </c>
      <c r="G36" s="30">
        <v>0</v>
      </c>
      <c r="H36" s="31">
        <v>0</v>
      </c>
    </row>
    <row r="37" spans="2:8" x14ac:dyDescent="0.25">
      <c r="B37" s="28">
        <v>5</v>
      </c>
      <c r="C37" s="29">
        <v>568</v>
      </c>
      <c r="D37" s="28" t="s">
        <v>46</v>
      </c>
      <c r="E37" s="30">
        <v>1318.6</v>
      </c>
      <c r="F37" s="30">
        <v>0</v>
      </c>
      <c r="G37" s="30">
        <v>0</v>
      </c>
      <c r="H37" s="31">
        <v>0</v>
      </c>
    </row>
    <row r="38" spans="2:8" x14ac:dyDescent="0.25">
      <c r="B38" s="28">
        <v>5</v>
      </c>
      <c r="C38" s="29">
        <v>569</v>
      </c>
      <c r="D38" s="28" t="s">
        <v>47</v>
      </c>
      <c r="E38" s="30">
        <v>2897.0299999999997</v>
      </c>
      <c r="F38" s="30">
        <v>-2904.34</v>
      </c>
      <c r="G38" s="30">
        <v>0</v>
      </c>
      <c r="H38" s="31">
        <v>0</v>
      </c>
    </row>
    <row r="39" spans="2:8" x14ac:dyDescent="0.25">
      <c r="B39" s="28">
        <v>5</v>
      </c>
      <c r="C39" s="29">
        <v>570</v>
      </c>
      <c r="D39" s="28" t="s">
        <v>48</v>
      </c>
      <c r="E39" s="30">
        <v>24293.89</v>
      </c>
      <c r="F39" s="30">
        <v>-16542.68</v>
      </c>
      <c r="G39" s="30">
        <v>0</v>
      </c>
      <c r="H39" s="31">
        <v>0</v>
      </c>
    </row>
    <row r="40" spans="2:8" x14ac:dyDescent="0.25">
      <c r="B40" s="28">
        <v>5</v>
      </c>
      <c r="C40" s="29">
        <v>577</v>
      </c>
      <c r="D40" s="28" t="s">
        <v>49</v>
      </c>
      <c r="E40" s="30">
        <v>1150.7</v>
      </c>
      <c r="F40" s="30">
        <v>-2662.52</v>
      </c>
      <c r="G40" s="30">
        <v>0</v>
      </c>
      <c r="H40" s="31">
        <v>0</v>
      </c>
    </row>
    <row r="41" spans="2:8" x14ac:dyDescent="0.25">
      <c r="B41" s="28">
        <v>5</v>
      </c>
      <c r="C41" s="29">
        <v>1216</v>
      </c>
      <c r="D41" s="28" t="s">
        <v>50</v>
      </c>
      <c r="E41" s="30">
        <v>519.52</v>
      </c>
      <c r="F41" s="30">
        <v>-490.10999999999996</v>
      </c>
      <c r="G41" s="30">
        <v>22.5</v>
      </c>
      <c r="H41" s="31">
        <v>0</v>
      </c>
    </row>
    <row r="42" spans="2:8" x14ac:dyDescent="0.25">
      <c r="B42" s="28">
        <v>5</v>
      </c>
      <c r="C42" s="29">
        <v>1697</v>
      </c>
      <c r="D42" s="28" t="s">
        <v>56</v>
      </c>
      <c r="E42" s="30">
        <v>349.9</v>
      </c>
      <c r="F42" s="30">
        <v>-1153.98</v>
      </c>
      <c r="G42" s="30">
        <v>26.25</v>
      </c>
      <c r="H42" s="31">
        <v>0</v>
      </c>
    </row>
    <row r="43" spans="2:8" x14ac:dyDescent="0.25">
      <c r="B43" s="28">
        <v>5</v>
      </c>
      <c r="C43" s="29">
        <v>571</v>
      </c>
      <c r="D43" s="28" t="s">
        <v>52</v>
      </c>
      <c r="E43" s="30">
        <v>8136.52</v>
      </c>
      <c r="F43" s="30">
        <v>-1219.2</v>
      </c>
      <c r="G43" s="30">
        <v>0</v>
      </c>
      <c r="H43" s="31">
        <v>0</v>
      </c>
    </row>
    <row r="44" spans="2:8" x14ac:dyDescent="0.25">
      <c r="B44" s="28">
        <v>5</v>
      </c>
      <c r="C44" s="29">
        <v>155</v>
      </c>
      <c r="D44" s="28" t="s">
        <v>53</v>
      </c>
      <c r="E44" s="30">
        <v>3354.7000000000003</v>
      </c>
      <c r="F44" s="30">
        <v>-3354.7</v>
      </c>
      <c r="G44" s="30">
        <v>276.25</v>
      </c>
      <c r="H44" s="31">
        <v>-248.75</v>
      </c>
    </row>
    <row r="45" spans="2:8" x14ac:dyDescent="0.25">
      <c r="B45" s="28">
        <v>5</v>
      </c>
      <c r="C45" s="29">
        <v>872</v>
      </c>
      <c r="D45" s="28" t="s">
        <v>54</v>
      </c>
      <c r="E45" s="30">
        <v>879.52</v>
      </c>
      <c r="F45" s="30">
        <v>-1116.48</v>
      </c>
      <c r="G45" s="30">
        <v>0</v>
      </c>
      <c r="H45" s="31">
        <v>0</v>
      </c>
    </row>
    <row r="46" spans="2:8" x14ac:dyDescent="0.25">
      <c r="B46" s="28">
        <v>5</v>
      </c>
      <c r="C46" s="29">
        <v>661</v>
      </c>
      <c r="D46" s="28" t="s">
        <v>55</v>
      </c>
      <c r="E46" s="30">
        <v>1401.18</v>
      </c>
      <c r="F46" s="30">
        <v>-648.48</v>
      </c>
      <c r="G46" s="30">
        <v>193.75</v>
      </c>
      <c r="H46" s="31">
        <v>0</v>
      </c>
    </row>
    <row r="47" spans="2:8" x14ac:dyDescent="0.25">
      <c r="B47" s="28">
        <v>5</v>
      </c>
      <c r="C47" s="29">
        <v>572</v>
      </c>
      <c r="D47" s="28" t="s">
        <v>57</v>
      </c>
      <c r="E47" s="30">
        <v>2049</v>
      </c>
      <c r="F47" s="30">
        <v>-2077.7200000000003</v>
      </c>
      <c r="G47" s="30">
        <v>128.75</v>
      </c>
      <c r="H47" s="31">
        <v>-128.75</v>
      </c>
    </row>
    <row r="48" spans="2:8" x14ac:dyDescent="0.25">
      <c r="B48" s="28">
        <v>5</v>
      </c>
      <c r="C48" s="29">
        <v>318</v>
      </c>
      <c r="D48" s="28" t="s">
        <v>58</v>
      </c>
      <c r="E48" s="30">
        <v>130.46</v>
      </c>
      <c r="F48" s="30">
        <v>-278.42</v>
      </c>
      <c r="G48" s="30">
        <v>42.5</v>
      </c>
      <c r="H48" s="31">
        <v>-17.5</v>
      </c>
    </row>
    <row r="49" spans="2:8" x14ac:dyDescent="0.25">
      <c r="B49" s="28">
        <v>5</v>
      </c>
      <c r="C49" s="29">
        <v>1145</v>
      </c>
      <c r="D49" s="28" t="s">
        <v>59</v>
      </c>
      <c r="E49" s="30">
        <v>1909.16</v>
      </c>
      <c r="F49" s="30">
        <v>-1037.96</v>
      </c>
      <c r="G49" s="30">
        <v>0</v>
      </c>
      <c r="H49" s="31">
        <v>0</v>
      </c>
    </row>
    <row r="50" spans="2:8" x14ac:dyDescent="0.25">
      <c r="B50" s="28">
        <v>5</v>
      </c>
      <c r="C50" s="29">
        <v>699</v>
      </c>
      <c r="D50" s="28" t="s">
        <v>60</v>
      </c>
      <c r="E50" s="30">
        <v>1121.95</v>
      </c>
      <c r="F50" s="30">
        <v>-1124.45</v>
      </c>
      <c r="G50" s="30">
        <v>128.75</v>
      </c>
      <c r="H50" s="31">
        <v>-128.75</v>
      </c>
    </row>
    <row r="51" spans="2:8" x14ac:dyDescent="0.25">
      <c r="B51" s="28">
        <v>5</v>
      </c>
      <c r="C51" s="29">
        <v>1000</v>
      </c>
      <c r="D51" s="28" t="s">
        <v>61</v>
      </c>
      <c r="E51" s="30">
        <v>8938.99</v>
      </c>
      <c r="F51" s="30">
        <v>-8756.2900000000009</v>
      </c>
      <c r="G51" s="30">
        <v>0</v>
      </c>
      <c r="H51" s="31">
        <v>0</v>
      </c>
    </row>
    <row r="52" spans="2:8" x14ac:dyDescent="0.25">
      <c r="B52" s="28">
        <v>5</v>
      </c>
      <c r="C52" s="29">
        <v>700</v>
      </c>
      <c r="D52" s="28" t="s">
        <v>63</v>
      </c>
      <c r="E52" s="30">
        <v>858.96999999999991</v>
      </c>
      <c r="F52" s="30">
        <v>-983.86000000000013</v>
      </c>
      <c r="G52" s="30">
        <v>248.75</v>
      </c>
      <c r="H52" s="31">
        <v>-225</v>
      </c>
    </row>
    <row r="53" spans="2:8" x14ac:dyDescent="0.25">
      <c r="B53" s="28">
        <v>5</v>
      </c>
      <c r="C53" s="29">
        <v>873</v>
      </c>
      <c r="D53" s="28" t="s">
        <v>64</v>
      </c>
      <c r="E53" s="30">
        <v>5339.82</v>
      </c>
      <c r="F53" s="30">
        <v>-6286.5700000000006</v>
      </c>
      <c r="G53" s="30">
        <v>815</v>
      </c>
      <c r="H53" s="31">
        <v>-597.5</v>
      </c>
    </row>
    <row r="54" spans="2:8" x14ac:dyDescent="0.25">
      <c r="B54" s="28">
        <v>5</v>
      </c>
      <c r="C54" s="29">
        <v>1002</v>
      </c>
      <c r="D54" s="28" t="s">
        <v>65</v>
      </c>
      <c r="E54" s="30">
        <v>14130.78</v>
      </c>
      <c r="F54" s="30">
        <v>-14835.19</v>
      </c>
      <c r="G54" s="30">
        <v>0</v>
      </c>
      <c r="H54" s="31">
        <v>0</v>
      </c>
    </row>
    <row r="55" spans="2:8" x14ac:dyDescent="0.25">
      <c r="B55" s="28">
        <v>5</v>
      </c>
      <c r="C55" s="29">
        <v>157</v>
      </c>
      <c r="D55" s="28" t="s">
        <v>66</v>
      </c>
      <c r="E55" s="30">
        <v>4297.34</v>
      </c>
      <c r="F55" s="30">
        <v>-4774.74</v>
      </c>
      <c r="G55" s="30">
        <v>0</v>
      </c>
      <c r="H55" s="31">
        <v>0</v>
      </c>
    </row>
    <row r="56" spans="2:8" x14ac:dyDescent="0.25">
      <c r="B56" s="28">
        <v>5</v>
      </c>
      <c r="C56" s="29">
        <v>1001</v>
      </c>
      <c r="D56" s="28" t="s">
        <v>68</v>
      </c>
      <c r="E56" s="30">
        <v>188.64</v>
      </c>
      <c r="F56" s="30">
        <v>-188.64</v>
      </c>
      <c r="G56" s="30">
        <v>1.25</v>
      </c>
      <c r="H56" s="31">
        <v>-1.25</v>
      </c>
    </row>
    <row r="57" spans="2:8" x14ac:dyDescent="0.25">
      <c r="B57" s="28">
        <v>5</v>
      </c>
      <c r="C57" s="29">
        <v>701</v>
      </c>
      <c r="D57" s="28" t="s">
        <v>70</v>
      </c>
      <c r="E57" s="30">
        <v>528.04</v>
      </c>
      <c r="F57" s="30">
        <v>-716.83999999999992</v>
      </c>
      <c r="G57" s="30">
        <v>18.75</v>
      </c>
      <c r="H57" s="31">
        <v>0</v>
      </c>
    </row>
    <row r="58" spans="2:8" x14ac:dyDescent="0.25">
      <c r="B58" s="28">
        <v>5</v>
      </c>
      <c r="C58" s="29">
        <v>158</v>
      </c>
      <c r="D58" s="28" t="s">
        <v>71</v>
      </c>
      <c r="E58" s="30">
        <v>32.26</v>
      </c>
      <c r="F58" s="30">
        <v>-606.46</v>
      </c>
      <c r="G58" s="30">
        <v>0</v>
      </c>
      <c r="H58" s="31">
        <v>0</v>
      </c>
    </row>
    <row r="59" spans="2:8" x14ac:dyDescent="0.25">
      <c r="B59" s="28">
        <v>5</v>
      </c>
      <c r="C59" s="29">
        <v>159</v>
      </c>
      <c r="D59" s="28" t="s">
        <v>72</v>
      </c>
      <c r="E59" s="30">
        <v>344.64</v>
      </c>
      <c r="F59" s="30">
        <v>0</v>
      </c>
      <c r="G59" s="30">
        <v>30</v>
      </c>
      <c r="H59" s="31">
        <v>-15</v>
      </c>
    </row>
    <row r="60" spans="2:8" x14ac:dyDescent="0.25">
      <c r="B60" s="28">
        <v>5</v>
      </c>
      <c r="C60" s="29">
        <v>573</v>
      </c>
      <c r="D60" s="28" t="s">
        <v>73</v>
      </c>
      <c r="E60" s="30">
        <v>5903.66</v>
      </c>
      <c r="F60" s="30">
        <v>-7032.2599999999993</v>
      </c>
      <c r="G60" s="30">
        <v>393.75</v>
      </c>
      <c r="H60" s="31">
        <v>-82.5</v>
      </c>
    </row>
    <row r="61" spans="2:8" x14ac:dyDescent="0.25">
      <c r="B61" s="28">
        <v>5</v>
      </c>
      <c r="C61" s="29">
        <v>560</v>
      </c>
      <c r="D61" s="28" t="s">
        <v>74</v>
      </c>
      <c r="E61" s="30">
        <v>2416.35</v>
      </c>
      <c r="F61" s="30">
        <v>-2416.35</v>
      </c>
      <c r="G61" s="30">
        <v>56.25</v>
      </c>
      <c r="H61" s="31">
        <v>-51.25</v>
      </c>
    </row>
    <row r="62" spans="2:8" x14ac:dyDescent="0.25">
      <c r="B62" s="28">
        <v>5</v>
      </c>
      <c r="C62" s="29">
        <v>73</v>
      </c>
      <c r="D62" s="28" t="s">
        <v>89</v>
      </c>
      <c r="E62" s="30">
        <v>1771.5300000000002</v>
      </c>
      <c r="F62" s="30">
        <v>0</v>
      </c>
      <c r="G62" s="30">
        <v>491.25</v>
      </c>
      <c r="H62" s="31">
        <v>0</v>
      </c>
    </row>
    <row r="63" spans="2:8" x14ac:dyDescent="0.25">
      <c r="B63" s="28">
        <v>5</v>
      </c>
      <c r="C63" s="29">
        <v>160</v>
      </c>
      <c r="D63" s="28" t="s">
        <v>75</v>
      </c>
      <c r="E63" s="30">
        <v>1148.8</v>
      </c>
      <c r="F63" s="30">
        <v>-1400.1</v>
      </c>
      <c r="G63" s="30">
        <v>272.5</v>
      </c>
      <c r="H63" s="31">
        <v>-207.5</v>
      </c>
    </row>
    <row r="64" spans="2:8" x14ac:dyDescent="0.25">
      <c r="B64" s="28">
        <v>5</v>
      </c>
      <c r="C64" s="29">
        <v>1368</v>
      </c>
      <c r="D64" s="28" t="s">
        <v>88</v>
      </c>
      <c r="E64" s="30">
        <v>4145.5200000000004</v>
      </c>
      <c r="F64" s="30">
        <v>-4420.82</v>
      </c>
      <c r="G64" s="30">
        <v>327.5</v>
      </c>
      <c r="H64" s="31">
        <v>-206.25</v>
      </c>
    </row>
    <row r="65" spans="2:8" x14ac:dyDescent="0.25">
      <c r="B65" s="28">
        <v>5</v>
      </c>
      <c r="C65" s="29">
        <v>1233</v>
      </c>
      <c r="D65" s="28" t="s">
        <v>76</v>
      </c>
      <c r="E65" s="30">
        <v>112.91</v>
      </c>
      <c r="F65" s="30">
        <v>-112.91</v>
      </c>
      <c r="G65" s="30">
        <v>8.75</v>
      </c>
      <c r="H65" s="31">
        <v>0</v>
      </c>
    </row>
    <row r="66" spans="2:8" x14ac:dyDescent="0.25">
      <c r="B66" s="28">
        <v>5</v>
      </c>
      <c r="C66" s="29">
        <v>3870</v>
      </c>
      <c r="D66" s="28" t="s">
        <v>77</v>
      </c>
      <c r="E66" s="30">
        <v>4137.71</v>
      </c>
      <c r="F66" s="30">
        <v>-5778.6500000000005</v>
      </c>
      <c r="G66" s="30">
        <v>0</v>
      </c>
      <c r="H66" s="31">
        <v>0</v>
      </c>
    </row>
    <row r="67" spans="2:8" x14ac:dyDescent="0.25">
      <c r="B67" s="28">
        <v>5</v>
      </c>
      <c r="C67" s="29">
        <v>3862</v>
      </c>
      <c r="D67" s="28" t="s">
        <v>78</v>
      </c>
      <c r="E67" s="30">
        <v>188.58</v>
      </c>
      <c r="F67" s="30">
        <v>-1217.28</v>
      </c>
      <c r="G67" s="30">
        <v>26.25</v>
      </c>
      <c r="H67" s="31">
        <v>-26.25</v>
      </c>
    </row>
    <row r="68" spans="2:8" x14ac:dyDescent="0.25">
      <c r="B68" s="28">
        <v>5</v>
      </c>
      <c r="C68" s="29">
        <v>874</v>
      </c>
      <c r="D68" s="28" t="s">
        <v>80</v>
      </c>
      <c r="E68" s="30">
        <v>6232.2699999999995</v>
      </c>
      <c r="F68" s="30">
        <v>-6.35</v>
      </c>
      <c r="G68" s="30">
        <v>0</v>
      </c>
      <c r="H68" s="31">
        <v>0</v>
      </c>
    </row>
    <row r="69" spans="2:8" x14ac:dyDescent="0.25">
      <c r="B69" s="28">
        <v>5</v>
      </c>
      <c r="C69" s="29">
        <v>1123</v>
      </c>
      <c r="D69" s="28" t="s">
        <v>81</v>
      </c>
      <c r="E69" s="30">
        <v>1659.8</v>
      </c>
      <c r="F69" s="30">
        <v>-2895.42</v>
      </c>
      <c r="G69" s="30">
        <v>0</v>
      </c>
      <c r="H69" s="31">
        <v>0</v>
      </c>
    </row>
    <row r="70" spans="2:8" x14ac:dyDescent="0.25">
      <c r="B70" s="28">
        <v>5</v>
      </c>
      <c r="C70" s="29">
        <v>563</v>
      </c>
      <c r="D70" s="28" t="s">
        <v>83</v>
      </c>
      <c r="E70" s="30">
        <v>1307.4000000000001</v>
      </c>
      <c r="F70" s="30">
        <v>-809.54</v>
      </c>
      <c r="G70" s="30">
        <v>56.25</v>
      </c>
      <c r="H70" s="31">
        <v>-56.25</v>
      </c>
    </row>
    <row r="71" spans="2:8" x14ac:dyDescent="0.25">
      <c r="B71" s="28">
        <v>5</v>
      </c>
      <c r="C71" s="29">
        <v>1124</v>
      </c>
      <c r="D71" s="28" t="s">
        <v>84</v>
      </c>
      <c r="E71" s="30">
        <v>265.66000000000003</v>
      </c>
      <c r="F71" s="30">
        <v>-567.22</v>
      </c>
      <c r="G71" s="30">
        <v>12.5</v>
      </c>
      <c r="H71" s="31">
        <v>-6.25</v>
      </c>
    </row>
    <row r="72" spans="2:8" x14ac:dyDescent="0.25">
      <c r="B72" s="28">
        <v>5</v>
      </c>
      <c r="C72" s="29">
        <v>575</v>
      </c>
      <c r="D72" s="28" t="s">
        <v>85</v>
      </c>
      <c r="E72" s="30">
        <v>9951.5000000000018</v>
      </c>
      <c r="F72" s="30">
        <v>-13047.800000000001</v>
      </c>
      <c r="G72" s="30">
        <v>0</v>
      </c>
      <c r="H72" s="31">
        <v>0</v>
      </c>
    </row>
    <row r="73" spans="2:8" x14ac:dyDescent="0.25">
      <c r="B73" s="28">
        <v>5</v>
      </c>
      <c r="C73" s="29">
        <v>877</v>
      </c>
      <c r="D73" s="28" t="s">
        <v>86</v>
      </c>
      <c r="E73" s="30">
        <v>1392.6</v>
      </c>
      <c r="F73" s="30">
        <v>-1392.6</v>
      </c>
      <c r="G73" s="30">
        <v>0</v>
      </c>
      <c r="H73" s="31">
        <v>0</v>
      </c>
    </row>
    <row r="75" spans="2:8" x14ac:dyDescent="0.25">
      <c r="D75" s="32" t="s">
        <v>13</v>
      </c>
      <c r="E75" s="33">
        <f>SUM(E10:E73)</f>
        <v>245068.56999999998</v>
      </c>
      <c r="F75" s="33">
        <f>SUM(F10:F73)</f>
        <v>-250555.2300000001</v>
      </c>
      <c r="G75" s="33">
        <f>SUM(G10:G73)</f>
        <v>5536.25</v>
      </c>
      <c r="H75" s="33">
        <f>SUM(H10:H73)</f>
        <v>-3341.25</v>
      </c>
    </row>
  </sheetData>
  <sheetProtection algorithmName="SHA-512" hashValue="hO6Ygnr1gBvkUd02b+Vjb82Ok7AbM9egrH4xrIJ3GEVkUNpTDj0rzqHEUXBXXfoPFAHem2Lh+1ZI0gxMdKlDDg==" saltValue="/BXGGZU8YSTyOnq9eGRu6g==" spinCount="100000" sheet="1" objects="1" scenarios="1"/>
  <mergeCells count="1">
    <mergeCell ref="B6:E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99810-620B-4648-A665-DAA580F61ECE}">
  <dimension ref="B1:H89"/>
  <sheetViews>
    <sheetView workbookViewId="0">
      <selection activeCell="B9" sqref="B9"/>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6.5703125" style="17" bestFit="1" customWidth="1"/>
    <col min="5" max="5" width="23.42578125" style="17" bestFit="1" customWidth="1"/>
    <col min="6" max="6" width="20.140625" style="17" bestFit="1" customWidth="1"/>
    <col min="7" max="7" width="29.42578125" style="17" bestFit="1" customWidth="1"/>
    <col min="8" max="8" width="26.140625" style="17" bestFit="1" customWidth="1"/>
    <col min="9" max="16384" width="8.85546875" style="17"/>
  </cols>
  <sheetData>
    <row r="1" spans="2:8" ht="15.75" thickBot="1" x14ac:dyDescent="0.3"/>
    <row r="2" spans="2:8" ht="15.75" thickBot="1" x14ac:dyDescent="0.3">
      <c r="B2" s="19" t="s">
        <v>0</v>
      </c>
      <c r="C2" s="20" t="s">
        <v>1</v>
      </c>
    </row>
    <row r="3" spans="2:8" ht="15.75" thickBot="1" x14ac:dyDescent="0.3">
      <c r="B3" s="21" t="s">
        <v>2</v>
      </c>
      <c r="C3" s="20" t="s">
        <v>98</v>
      </c>
    </row>
    <row r="4" spans="2:8" ht="15.75" thickBot="1" x14ac:dyDescent="0.3">
      <c r="B4" s="21" t="s">
        <v>4</v>
      </c>
      <c r="C4" s="22" t="s">
        <v>99</v>
      </c>
    </row>
    <row r="6" spans="2:8" ht="15" customHeight="1" x14ac:dyDescent="0.25">
      <c r="B6" s="45" t="s">
        <v>95</v>
      </c>
      <c r="C6" s="46"/>
      <c r="D6" s="46"/>
      <c r="E6" s="47"/>
      <c r="F6" s="23"/>
      <c r="G6" s="23"/>
      <c r="H6" s="23"/>
    </row>
    <row r="7" spans="2:8" x14ac:dyDescent="0.25">
      <c r="B7" s="48"/>
      <c r="C7" s="49"/>
      <c r="D7" s="49"/>
      <c r="E7" s="5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5</v>
      </c>
      <c r="C10" s="29">
        <v>866</v>
      </c>
      <c r="D10" s="28" t="s">
        <v>14</v>
      </c>
      <c r="E10" s="30">
        <v>280.02</v>
      </c>
      <c r="F10" s="30">
        <v>0</v>
      </c>
      <c r="G10" s="30">
        <v>0</v>
      </c>
      <c r="H10" s="31">
        <v>0</v>
      </c>
    </row>
    <row r="11" spans="2:8" x14ac:dyDescent="0.25">
      <c r="B11" s="28">
        <v>5</v>
      </c>
      <c r="C11" s="29">
        <v>658</v>
      </c>
      <c r="D11" s="28" t="s">
        <v>15</v>
      </c>
      <c r="E11" s="30">
        <v>1838</v>
      </c>
      <c r="F11" s="30">
        <v>0</v>
      </c>
      <c r="G11" s="30">
        <v>590</v>
      </c>
      <c r="H11" s="31">
        <v>-408.75</v>
      </c>
    </row>
    <row r="12" spans="2:8" x14ac:dyDescent="0.25">
      <c r="B12" s="28">
        <v>5</v>
      </c>
      <c r="C12" s="29">
        <v>875</v>
      </c>
      <c r="D12" s="28" t="s">
        <v>16</v>
      </c>
      <c r="E12" s="30">
        <v>0</v>
      </c>
      <c r="F12" s="30">
        <v>0</v>
      </c>
      <c r="G12" s="30">
        <v>0</v>
      </c>
      <c r="H12" s="31">
        <v>0</v>
      </c>
    </row>
    <row r="13" spans="2:8" x14ac:dyDescent="0.25">
      <c r="B13" s="28">
        <v>5</v>
      </c>
      <c r="C13" s="29">
        <v>659</v>
      </c>
      <c r="D13" s="28" t="s">
        <v>17</v>
      </c>
      <c r="E13" s="30">
        <v>337.46</v>
      </c>
      <c r="F13" s="30">
        <v>0</v>
      </c>
      <c r="G13" s="30">
        <v>41.25</v>
      </c>
      <c r="H13" s="31">
        <v>0</v>
      </c>
    </row>
    <row r="14" spans="2:8" x14ac:dyDescent="0.25">
      <c r="B14" s="28">
        <v>5</v>
      </c>
      <c r="C14" s="29">
        <v>319</v>
      </c>
      <c r="D14" s="28" t="s">
        <v>18</v>
      </c>
      <c r="E14" s="30">
        <v>321.22999999999996</v>
      </c>
      <c r="F14" s="30">
        <v>0</v>
      </c>
      <c r="G14" s="30">
        <v>1.25</v>
      </c>
      <c r="H14" s="31">
        <v>0</v>
      </c>
    </row>
    <row r="15" spans="2:8" x14ac:dyDescent="0.25">
      <c r="B15" s="28">
        <v>5</v>
      </c>
      <c r="C15" s="29">
        <v>129</v>
      </c>
      <c r="D15" s="28" t="s">
        <v>20</v>
      </c>
      <c r="E15" s="30">
        <v>464.16999999999996</v>
      </c>
      <c r="F15" s="30">
        <v>0</v>
      </c>
      <c r="G15" s="30">
        <v>40</v>
      </c>
      <c r="H15" s="31">
        <v>0</v>
      </c>
    </row>
    <row r="16" spans="2:8" x14ac:dyDescent="0.25">
      <c r="B16" s="28">
        <v>5</v>
      </c>
      <c r="C16" s="29">
        <v>151</v>
      </c>
      <c r="D16" s="28" t="s">
        <v>21</v>
      </c>
      <c r="E16" s="30">
        <v>1827</v>
      </c>
      <c r="F16" s="30">
        <v>0</v>
      </c>
      <c r="G16" s="30">
        <v>327.5</v>
      </c>
      <c r="H16" s="31">
        <v>0</v>
      </c>
    </row>
    <row r="17" spans="2:8" x14ac:dyDescent="0.25">
      <c r="B17" s="28">
        <v>5</v>
      </c>
      <c r="C17" s="29">
        <v>868</v>
      </c>
      <c r="D17" s="28" t="s">
        <v>22</v>
      </c>
      <c r="E17" s="30">
        <v>1904.85</v>
      </c>
      <c r="F17" s="30">
        <v>0</v>
      </c>
      <c r="G17" s="30">
        <v>22.5</v>
      </c>
      <c r="H17" s="31">
        <v>0</v>
      </c>
    </row>
    <row r="18" spans="2:8" x14ac:dyDescent="0.25">
      <c r="B18" s="28">
        <v>5</v>
      </c>
      <c r="C18" s="29">
        <v>869</v>
      </c>
      <c r="D18" s="28" t="s">
        <v>23</v>
      </c>
      <c r="E18" s="30">
        <v>11615.31</v>
      </c>
      <c r="F18" s="30">
        <v>-16382.77</v>
      </c>
      <c r="G18" s="30">
        <v>0</v>
      </c>
      <c r="H18" s="31">
        <v>0</v>
      </c>
    </row>
    <row r="19" spans="2:8" x14ac:dyDescent="0.25">
      <c r="B19" s="28">
        <v>5</v>
      </c>
      <c r="C19" s="29">
        <v>564</v>
      </c>
      <c r="D19" s="28" t="s">
        <v>24</v>
      </c>
      <c r="E19" s="30">
        <v>0</v>
      </c>
      <c r="F19" s="30">
        <v>0</v>
      </c>
      <c r="G19" s="30">
        <v>0</v>
      </c>
      <c r="H19" s="31">
        <v>0</v>
      </c>
    </row>
    <row r="20" spans="2:8" x14ac:dyDescent="0.25">
      <c r="B20" s="28">
        <v>5</v>
      </c>
      <c r="C20" s="29">
        <v>870</v>
      </c>
      <c r="D20" s="28" t="s">
        <v>25</v>
      </c>
      <c r="E20" s="30">
        <v>272.83999999999997</v>
      </c>
      <c r="F20" s="30">
        <v>0</v>
      </c>
      <c r="G20" s="30">
        <v>113.75</v>
      </c>
      <c r="H20" s="31">
        <v>0</v>
      </c>
    </row>
    <row r="21" spans="2:8" x14ac:dyDescent="0.25">
      <c r="B21" s="28">
        <v>5</v>
      </c>
      <c r="C21" s="29">
        <v>565</v>
      </c>
      <c r="D21" s="28" t="s">
        <v>26</v>
      </c>
      <c r="E21" s="30">
        <v>0</v>
      </c>
      <c r="F21" s="30">
        <v>-2274.6199999999994</v>
      </c>
      <c r="G21" s="30">
        <v>0</v>
      </c>
      <c r="H21" s="31">
        <v>-7.5</v>
      </c>
    </row>
    <row r="22" spans="2:8" x14ac:dyDescent="0.25">
      <c r="B22" s="28">
        <v>5</v>
      </c>
      <c r="C22" s="29">
        <v>566</v>
      </c>
      <c r="D22" s="28" t="s">
        <v>27</v>
      </c>
      <c r="E22" s="30">
        <v>4022.47</v>
      </c>
      <c r="F22" s="30">
        <v>-2965.21</v>
      </c>
      <c r="G22" s="30">
        <v>0</v>
      </c>
      <c r="H22" s="31">
        <v>0</v>
      </c>
    </row>
    <row r="23" spans="2:8" x14ac:dyDescent="0.25">
      <c r="B23" s="28">
        <v>5</v>
      </c>
      <c r="C23" s="29">
        <v>876</v>
      </c>
      <c r="D23" s="28" t="s">
        <v>28</v>
      </c>
      <c r="E23" s="30">
        <v>0</v>
      </c>
      <c r="F23" s="30">
        <v>-287.2</v>
      </c>
      <c r="G23" s="30">
        <v>0</v>
      </c>
      <c r="H23" s="31">
        <v>0</v>
      </c>
    </row>
    <row r="24" spans="2:8" x14ac:dyDescent="0.25">
      <c r="B24" s="28">
        <v>5</v>
      </c>
      <c r="C24" s="29">
        <v>321</v>
      </c>
      <c r="D24" s="28" t="s">
        <v>29</v>
      </c>
      <c r="E24" s="30">
        <v>200.88</v>
      </c>
      <c r="F24" s="30">
        <v>-94.88</v>
      </c>
      <c r="G24" s="30">
        <v>0</v>
      </c>
      <c r="H24" s="31">
        <v>0</v>
      </c>
    </row>
    <row r="25" spans="2:8" x14ac:dyDescent="0.25">
      <c r="B25" s="28">
        <v>5</v>
      </c>
      <c r="C25" s="29">
        <v>864</v>
      </c>
      <c r="D25" s="28" t="s">
        <v>30</v>
      </c>
      <c r="E25" s="30">
        <v>0</v>
      </c>
      <c r="F25" s="30">
        <v>0</v>
      </c>
      <c r="G25" s="30">
        <v>71.25</v>
      </c>
      <c r="H25" s="31">
        <v>-10</v>
      </c>
    </row>
    <row r="26" spans="2:8" x14ac:dyDescent="0.25">
      <c r="B26" s="28">
        <v>5</v>
      </c>
      <c r="C26" s="29">
        <v>152</v>
      </c>
      <c r="D26" s="28" t="s">
        <v>31</v>
      </c>
      <c r="E26" s="30">
        <v>3903.69</v>
      </c>
      <c r="F26" s="30">
        <v>0</v>
      </c>
      <c r="G26" s="30">
        <v>186.25</v>
      </c>
      <c r="H26" s="31">
        <v>-92.5</v>
      </c>
    </row>
    <row r="27" spans="2:8" x14ac:dyDescent="0.25">
      <c r="B27" s="28">
        <v>5</v>
      </c>
      <c r="C27" s="29">
        <v>567</v>
      </c>
      <c r="D27" s="28" t="s">
        <v>33</v>
      </c>
      <c r="E27" s="30">
        <v>0</v>
      </c>
      <c r="F27" s="30">
        <v>0</v>
      </c>
      <c r="G27" s="30">
        <v>0</v>
      </c>
      <c r="H27" s="31">
        <v>0</v>
      </c>
    </row>
    <row r="28" spans="2:8" x14ac:dyDescent="0.25">
      <c r="B28" s="28">
        <v>5</v>
      </c>
      <c r="C28" s="29">
        <v>67</v>
      </c>
      <c r="D28" s="28" t="s">
        <v>90</v>
      </c>
      <c r="E28" s="30">
        <v>1326.6</v>
      </c>
      <c r="F28" s="30">
        <v>-1399.1999999999998</v>
      </c>
      <c r="G28" s="30">
        <v>0</v>
      </c>
      <c r="H28" s="31">
        <v>0</v>
      </c>
    </row>
    <row r="29" spans="2:8" x14ac:dyDescent="0.25">
      <c r="B29" s="28">
        <v>5</v>
      </c>
      <c r="C29" s="29">
        <v>698</v>
      </c>
      <c r="D29" s="28" t="s">
        <v>36</v>
      </c>
      <c r="E29" s="30">
        <v>1014.85</v>
      </c>
      <c r="F29" s="30">
        <v>-2119.3200000000002</v>
      </c>
      <c r="G29" s="30">
        <v>0</v>
      </c>
      <c r="H29" s="31">
        <v>0</v>
      </c>
    </row>
    <row r="30" spans="2:8" x14ac:dyDescent="0.25">
      <c r="B30" s="28">
        <v>5</v>
      </c>
      <c r="C30" s="29">
        <v>662</v>
      </c>
      <c r="D30" s="28" t="s">
        <v>38</v>
      </c>
      <c r="E30" s="30">
        <v>0</v>
      </c>
      <c r="F30" s="30">
        <v>0</v>
      </c>
      <c r="G30" s="30">
        <v>0</v>
      </c>
      <c r="H30" s="31">
        <v>0</v>
      </c>
    </row>
    <row r="31" spans="2:8" x14ac:dyDescent="0.25">
      <c r="B31" s="28">
        <v>5</v>
      </c>
      <c r="C31" s="29">
        <v>574</v>
      </c>
      <c r="D31" s="28" t="s">
        <v>39</v>
      </c>
      <c r="E31" s="30">
        <v>0</v>
      </c>
      <c r="F31" s="30">
        <v>0</v>
      </c>
      <c r="G31" s="30">
        <v>0</v>
      </c>
      <c r="H31" s="31">
        <v>0</v>
      </c>
    </row>
    <row r="32" spans="2:8" x14ac:dyDescent="0.25">
      <c r="B32" s="28">
        <v>5</v>
      </c>
      <c r="C32" s="29">
        <v>576</v>
      </c>
      <c r="D32" s="28" t="s">
        <v>40</v>
      </c>
      <c r="E32" s="30">
        <v>456.94</v>
      </c>
      <c r="F32" s="30">
        <v>-32.260000000000005</v>
      </c>
      <c r="G32" s="30">
        <v>0</v>
      </c>
      <c r="H32" s="31">
        <v>0</v>
      </c>
    </row>
    <row r="33" spans="2:8" x14ac:dyDescent="0.25">
      <c r="B33" s="28">
        <v>5</v>
      </c>
      <c r="C33" s="29">
        <v>1122</v>
      </c>
      <c r="D33" s="28" t="s">
        <v>41</v>
      </c>
      <c r="E33" s="30">
        <v>1244</v>
      </c>
      <c r="F33" s="30">
        <v>0</v>
      </c>
      <c r="G33" s="30">
        <v>0</v>
      </c>
      <c r="H33" s="31">
        <v>0</v>
      </c>
    </row>
    <row r="34" spans="2:8" x14ac:dyDescent="0.25">
      <c r="B34" s="28">
        <v>5</v>
      </c>
      <c r="C34" s="29">
        <v>1143</v>
      </c>
      <c r="D34" s="28" t="s">
        <v>42</v>
      </c>
      <c r="E34" s="30">
        <v>399</v>
      </c>
      <c r="F34" s="30">
        <v>-330.28</v>
      </c>
      <c r="G34" s="30">
        <v>38.75</v>
      </c>
      <c r="H34" s="31">
        <v>-10</v>
      </c>
    </row>
    <row r="35" spans="2:8" x14ac:dyDescent="0.25">
      <c r="B35" s="28">
        <v>5</v>
      </c>
      <c r="C35" s="29">
        <v>154</v>
      </c>
      <c r="D35" s="28" t="s">
        <v>44</v>
      </c>
      <c r="E35" s="30">
        <v>4136.58</v>
      </c>
      <c r="F35" s="30">
        <v>-6512.88</v>
      </c>
      <c r="G35" s="30">
        <v>0</v>
      </c>
      <c r="H35" s="31">
        <v>0</v>
      </c>
    </row>
    <row r="36" spans="2:8" x14ac:dyDescent="0.25">
      <c r="B36" s="28">
        <v>5</v>
      </c>
      <c r="C36" s="29">
        <v>1144</v>
      </c>
      <c r="D36" s="28" t="s">
        <v>45</v>
      </c>
      <c r="E36" s="30">
        <v>0</v>
      </c>
      <c r="F36" s="30">
        <v>-96.779999999999987</v>
      </c>
      <c r="G36" s="30">
        <v>1.25</v>
      </c>
      <c r="H36" s="31">
        <v>0</v>
      </c>
    </row>
    <row r="37" spans="2:8" x14ac:dyDescent="0.25">
      <c r="B37" s="28">
        <v>5</v>
      </c>
      <c r="C37" s="29">
        <v>568</v>
      </c>
      <c r="D37" s="28" t="s">
        <v>46</v>
      </c>
      <c r="E37" s="30">
        <v>0</v>
      </c>
      <c r="F37" s="30">
        <v>0</v>
      </c>
      <c r="G37" s="30">
        <v>0</v>
      </c>
      <c r="H37" s="31">
        <v>0</v>
      </c>
    </row>
    <row r="38" spans="2:8" x14ac:dyDescent="0.25">
      <c r="B38" s="28">
        <v>5</v>
      </c>
      <c r="C38" s="29">
        <v>569</v>
      </c>
      <c r="D38" s="28" t="s">
        <v>47</v>
      </c>
      <c r="E38" s="30">
        <v>1662.5700000000002</v>
      </c>
      <c r="F38" s="30">
        <v>0</v>
      </c>
      <c r="G38" s="30">
        <v>0</v>
      </c>
      <c r="H38" s="31">
        <v>0</v>
      </c>
    </row>
    <row r="39" spans="2:8" x14ac:dyDescent="0.25">
      <c r="B39" s="28">
        <v>5</v>
      </c>
      <c r="C39" s="29">
        <v>570</v>
      </c>
      <c r="D39" s="28" t="s">
        <v>48</v>
      </c>
      <c r="E39" s="30">
        <v>9819.57</v>
      </c>
      <c r="F39" s="30">
        <v>-11649.1</v>
      </c>
      <c r="G39" s="30">
        <v>0</v>
      </c>
      <c r="H39" s="31">
        <v>0</v>
      </c>
    </row>
    <row r="40" spans="2:8" x14ac:dyDescent="0.25">
      <c r="B40" s="28">
        <v>5</v>
      </c>
      <c r="C40" s="29">
        <v>577</v>
      </c>
      <c r="D40" s="28" t="s">
        <v>49</v>
      </c>
      <c r="E40" s="30">
        <v>406</v>
      </c>
      <c r="F40" s="30">
        <v>-223.2</v>
      </c>
      <c r="G40" s="30">
        <v>15</v>
      </c>
      <c r="H40" s="31">
        <v>0</v>
      </c>
    </row>
    <row r="41" spans="2:8" x14ac:dyDescent="0.25">
      <c r="B41" s="28">
        <v>5</v>
      </c>
      <c r="C41" s="29">
        <v>1216</v>
      </c>
      <c r="D41" s="28" t="s">
        <v>50</v>
      </c>
      <c r="E41" s="30">
        <v>130.46</v>
      </c>
      <c r="F41" s="30">
        <v>-142.32</v>
      </c>
      <c r="G41" s="30">
        <v>0</v>
      </c>
      <c r="H41" s="31">
        <v>0</v>
      </c>
    </row>
    <row r="42" spans="2:8" x14ac:dyDescent="0.25">
      <c r="B42" s="28">
        <v>5</v>
      </c>
      <c r="C42" s="29">
        <v>1697</v>
      </c>
      <c r="D42" s="28" t="s">
        <v>56</v>
      </c>
      <c r="E42" s="30">
        <v>0</v>
      </c>
      <c r="F42" s="30">
        <v>0</v>
      </c>
      <c r="G42" s="30">
        <v>0</v>
      </c>
      <c r="H42" s="31">
        <v>0</v>
      </c>
    </row>
    <row r="43" spans="2:8" x14ac:dyDescent="0.25">
      <c r="B43" s="28">
        <v>5</v>
      </c>
      <c r="C43" s="29">
        <v>571</v>
      </c>
      <c r="D43" s="28" t="s">
        <v>52</v>
      </c>
      <c r="E43" s="30">
        <v>950.4</v>
      </c>
      <c r="F43" s="30">
        <v>-8136.52</v>
      </c>
      <c r="G43" s="30">
        <v>0</v>
      </c>
      <c r="H43" s="31">
        <v>0</v>
      </c>
    </row>
    <row r="44" spans="2:8" x14ac:dyDescent="0.25">
      <c r="B44" s="28">
        <v>5</v>
      </c>
      <c r="C44" s="29">
        <v>155</v>
      </c>
      <c r="D44" s="28" t="s">
        <v>53</v>
      </c>
      <c r="E44" s="30">
        <v>491.04</v>
      </c>
      <c r="F44" s="30">
        <v>-491.04</v>
      </c>
      <c r="G44" s="30">
        <v>171.25</v>
      </c>
      <c r="H44" s="31">
        <v>-27.5</v>
      </c>
    </row>
    <row r="45" spans="2:8" x14ac:dyDescent="0.25">
      <c r="B45" s="28">
        <v>5</v>
      </c>
      <c r="C45" s="29">
        <v>872</v>
      </c>
      <c r="D45" s="28" t="s">
        <v>54</v>
      </c>
      <c r="E45" s="30">
        <v>233.92</v>
      </c>
      <c r="F45" s="30">
        <v>0</v>
      </c>
      <c r="G45" s="30">
        <v>0</v>
      </c>
      <c r="H45" s="31">
        <v>0</v>
      </c>
    </row>
    <row r="46" spans="2:8" x14ac:dyDescent="0.25">
      <c r="B46" s="28">
        <v>5</v>
      </c>
      <c r="C46" s="29">
        <v>661</v>
      </c>
      <c r="D46" s="28" t="s">
        <v>55</v>
      </c>
      <c r="E46" s="30">
        <v>48.39</v>
      </c>
      <c r="F46" s="30">
        <v>-930.6</v>
      </c>
      <c r="G46" s="30">
        <v>63.75</v>
      </c>
      <c r="H46" s="31">
        <v>0</v>
      </c>
    </row>
    <row r="47" spans="2:8" x14ac:dyDescent="0.25">
      <c r="B47" s="28">
        <v>5</v>
      </c>
      <c r="C47" s="29">
        <v>572</v>
      </c>
      <c r="D47" s="28" t="s">
        <v>57</v>
      </c>
      <c r="E47" s="30">
        <v>188.8</v>
      </c>
      <c r="F47" s="30">
        <v>0</v>
      </c>
      <c r="G47" s="30">
        <v>0</v>
      </c>
      <c r="H47" s="31">
        <v>0</v>
      </c>
    </row>
    <row r="48" spans="2:8" x14ac:dyDescent="0.25">
      <c r="B48" s="28">
        <v>5</v>
      </c>
      <c r="C48" s="29">
        <v>318</v>
      </c>
      <c r="D48" s="28" t="s">
        <v>58</v>
      </c>
      <c r="E48" s="30">
        <v>0</v>
      </c>
      <c r="F48" s="30">
        <v>0</v>
      </c>
      <c r="G48" s="30">
        <v>12.5</v>
      </c>
      <c r="H48" s="31">
        <v>0</v>
      </c>
    </row>
    <row r="49" spans="2:8" x14ac:dyDescent="0.25">
      <c r="B49" s="28">
        <v>5</v>
      </c>
      <c r="C49" s="29">
        <v>1145</v>
      </c>
      <c r="D49" s="28" t="s">
        <v>59</v>
      </c>
      <c r="E49" s="30">
        <v>600.6</v>
      </c>
      <c r="F49" s="30">
        <v>-871.2</v>
      </c>
      <c r="G49" s="30">
        <v>0</v>
      </c>
      <c r="H49" s="31">
        <v>0</v>
      </c>
    </row>
    <row r="50" spans="2:8" x14ac:dyDescent="0.25">
      <c r="B50" s="28">
        <v>5</v>
      </c>
      <c r="C50" s="29">
        <v>699</v>
      </c>
      <c r="D50" s="28" t="s">
        <v>60</v>
      </c>
      <c r="E50" s="30">
        <v>357</v>
      </c>
      <c r="F50" s="30">
        <v>-364</v>
      </c>
      <c r="G50" s="30">
        <v>23.75</v>
      </c>
      <c r="H50" s="31">
        <v>-37.5</v>
      </c>
    </row>
    <row r="51" spans="2:8" x14ac:dyDescent="0.25">
      <c r="B51" s="28">
        <v>5</v>
      </c>
      <c r="C51" s="29">
        <v>1000</v>
      </c>
      <c r="D51" s="28" t="s">
        <v>61</v>
      </c>
      <c r="E51" s="30">
        <v>4978.8900000000003</v>
      </c>
      <c r="F51" s="30">
        <v>-1644.3</v>
      </c>
      <c r="G51" s="30">
        <v>0</v>
      </c>
      <c r="H51" s="31">
        <v>0</v>
      </c>
    </row>
    <row r="52" spans="2:8" x14ac:dyDescent="0.25">
      <c r="B52" s="28">
        <v>5</v>
      </c>
      <c r="C52" s="29">
        <v>700</v>
      </c>
      <c r="D52" s="28" t="s">
        <v>63</v>
      </c>
      <c r="E52" s="30">
        <v>233.92</v>
      </c>
      <c r="F52" s="30">
        <v>-233.92</v>
      </c>
      <c r="G52" s="30">
        <v>92.5</v>
      </c>
      <c r="H52" s="31">
        <v>-87.5</v>
      </c>
    </row>
    <row r="53" spans="2:8" x14ac:dyDescent="0.25">
      <c r="B53" s="28">
        <v>5</v>
      </c>
      <c r="C53" s="29">
        <v>873</v>
      </c>
      <c r="D53" s="28" t="s">
        <v>64</v>
      </c>
      <c r="E53" s="30">
        <v>2336.8000000000002</v>
      </c>
      <c r="F53" s="30">
        <v>-1735.65</v>
      </c>
      <c r="G53" s="30">
        <v>218.75</v>
      </c>
      <c r="H53" s="31">
        <v>0</v>
      </c>
    </row>
    <row r="54" spans="2:8" x14ac:dyDescent="0.25">
      <c r="B54" s="28">
        <v>5</v>
      </c>
      <c r="C54" s="29">
        <v>1002</v>
      </c>
      <c r="D54" s="28" t="s">
        <v>65</v>
      </c>
      <c r="E54" s="30">
        <v>7076.579999999999</v>
      </c>
      <c r="F54" s="30">
        <v>-6348.07</v>
      </c>
      <c r="G54" s="30">
        <v>75</v>
      </c>
      <c r="H54" s="31">
        <v>0</v>
      </c>
    </row>
    <row r="55" spans="2:8" x14ac:dyDescent="0.25">
      <c r="B55" s="28">
        <v>5</v>
      </c>
      <c r="C55" s="29">
        <v>157</v>
      </c>
      <c r="D55" s="28" t="s">
        <v>66</v>
      </c>
      <c r="E55" s="30">
        <v>1528.59</v>
      </c>
      <c r="F55" s="30">
        <v>0</v>
      </c>
      <c r="G55" s="30">
        <v>0</v>
      </c>
      <c r="H55" s="31">
        <v>0</v>
      </c>
    </row>
    <row r="56" spans="2:8" x14ac:dyDescent="0.25">
      <c r="B56" s="28">
        <v>5</v>
      </c>
      <c r="C56" s="29">
        <v>1001</v>
      </c>
      <c r="D56" s="28" t="s">
        <v>68</v>
      </c>
      <c r="E56" s="30">
        <v>188.76</v>
      </c>
      <c r="F56" s="30">
        <v>-188.76</v>
      </c>
      <c r="G56" s="30">
        <v>27.5</v>
      </c>
      <c r="H56" s="31">
        <v>0</v>
      </c>
    </row>
    <row r="57" spans="2:8" x14ac:dyDescent="0.25">
      <c r="B57" s="28">
        <v>5</v>
      </c>
      <c r="C57" s="29">
        <v>701</v>
      </c>
      <c r="D57" s="28" t="s">
        <v>70</v>
      </c>
      <c r="E57" s="30">
        <v>32.26</v>
      </c>
      <c r="F57" s="30">
        <v>-32.26</v>
      </c>
      <c r="G57" s="30">
        <v>20</v>
      </c>
      <c r="H57" s="31">
        <v>-18.75</v>
      </c>
    </row>
    <row r="58" spans="2:8" x14ac:dyDescent="0.25">
      <c r="B58" s="28">
        <v>5</v>
      </c>
      <c r="C58" s="29">
        <v>158</v>
      </c>
      <c r="D58" s="28" t="s">
        <v>71</v>
      </c>
      <c r="E58" s="30">
        <v>0</v>
      </c>
      <c r="F58" s="30">
        <v>0</v>
      </c>
      <c r="G58" s="30">
        <v>0</v>
      </c>
      <c r="H58" s="31">
        <v>0</v>
      </c>
    </row>
    <row r="59" spans="2:8" x14ac:dyDescent="0.25">
      <c r="B59" s="28">
        <v>5</v>
      </c>
      <c r="C59" s="29">
        <v>159</v>
      </c>
      <c r="D59" s="28" t="s">
        <v>72</v>
      </c>
      <c r="E59" s="30">
        <v>0</v>
      </c>
      <c r="F59" s="30">
        <v>0</v>
      </c>
      <c r="G59" s="30">
        <v>0</v>
      </c>
      <c r="H59" s="31">
        <v>-15</v>
      </c>
    </row>
    <row r="60" spans="2:8" x14ac:dyDescent="0.25">
      <c r="B60" s="28">
        <v>5</v>
      </c>
      <c r="C60" s="29">
        <v>573</v>
      </c>
      <c r="D60" s="28" t="s">
        <v>73</v>
      </c>
      <c r="E60" s="30">
        <v>2914.74</v>
      </c>
      <c r="F60" s="30">
        <v>-1571.2199999999998</v>
      </c>
      <c r="G60" s="30">
        <v>483.75</v>
      </c>
      <c r="H60" s="31">
        <v>-311.25</v>
      </c>
    </row>
    <row r="61" spans="2:8" x14ac:dyDescent="0.25">
      <c r="B61" s="28">
        <v>5</v>
      </c>
      <c r="C61" s="29">
        <v>560</v>
      </c>
      <c r="D61" s="28" t="s">
        <v>74</v>
      </c>
      <c r="E61" s="30">
        <v>877.8</v>
      </c>
      <c r="F61" s="30">
        <v>-877.8</v>
      </c>
      <c r="G61" s="30">
        <v>38.75</v>
      </c>
      <c r="H61" s="31">
        <v>-1.25</v>
      </c>
    </row>
    <row r="62" spans="2:8" x14ac:dyDescent="0.25">
      <c r="B62" s="28">
        <v>5</v>
      </c>
      <c r="C62" s="29">
        <v>73</v>
      </c>
      <c r="D62" s="28" t="s">
        <v>89</v>
      </c>
      <c r="E62" s="30">
        <v>1093.68</v>
      </c>
      <c r="F62" s="30">
        <v>-1771.5300000000002</v>
      </c>
      <c r="G62" s="30">
        <v>1420</v>
      </c>
      <c r="H62" s="31">
        <v>-491.25</v>
      </c>
    </row>
    <row r="63" spans="2:8" x14ac:dyDescent="0.25">
      <c r="B63" s="28">
        <v>5</v>
      </c>
      <c r="C63" s="29">
        <v>160</v>
      </c>
      <c r="D63" s="28" t="s">
        <v>75</v>
      </c>
      <c r="E63" s="30">
        <v>0</v>
      </c>
      <c r="F63" s="30">
        <v>-287.2</v>
      </c>
      <c r="G63" s="30">
        <v>211.25</v>
      </c>
      <c r="H63" s="31">
        <v>-268.75</v>
      </c>
    </row>
    <row r="64" spans="2:8" x14ac:dyDescent="0.25">
      <c r="B64" s="28">
        <v>5</v>
      </c>
      <c r="C64" s="29">
        <v>1368</v>
      </c>
      <c r="D64" s="28" t="s">
        <v>88</v>
      </c>
      <c r="E64" s="30">
        <v>2670.85</v>
      </c>
      <c r="F64" s="30">
        <v>-1653.8700000000001</v>
      </c>
      <c r="G64" s="30">
        <v>277.5</v>
      </c>
      <c r="H64" s="31">
        <v>0</v>
      </c>
    </row>
    <row r="65" spans="2:8" x14ac:dyDescent="0.25">
      <c r="B65" s="28">
        <v>5</v>
      </c>
      <c r="C65" s="29">
        <v>1233</v>
      </c>
      <c r="D65" s="28" t="s">
        <v>76</v>
      </c>
      <c r="E65" s="30">
        <v>0</v>
      </c>
      <c r="F65" s="30">
        <v>0</v>
      </c>
      <c r="G65" s="30">
        <v>0</v>
      </c>
      <c r="H65" s="31">
        <v>0</v>
      </c>
    </row>
    <row r="66" spans="2:8" x14ac:dyDescent="0.25">
      <c r="B66" s="28">
        <v>5</v>
      </c>
      <c r="C66" s="29">
        <v>3870</v>
      </c>
      <c r="D66" s="28" t="s">
        <v>77</v>
      </c>
      <c r="E66" s="30">
        <v>805.2</v>
      </c>
      <c r="F66" s="30">
        <v>0</v>
      </c>
      <c r="G66" s="30">
        <v>0</v>
      </c>
      <c r="H66" s="31">
        <v>0</v>
      </c>
    </row>
    <row r="67" spans="2:8" x14ac:dyDescent="0.25">
      <c r="B67" s="28">
        <v>5</v>
      </c>
      <c r="C67" s="29">
        <v>3862</v>
      </c>
      <c r="D67" s="28" t="s">
        <v>78</v>
      </c>
      <c r="E67" s="30">
        <v>0</v>
      </c>
      <c r="F67" s="30">
        <v>0</v>
      </c>
      <c r="G67" s="30">
        <v>0</v>
      </c>
      <c r="H67" s="31">
        <v>0</v>
      </c>
    </row>
    <row r="68" spans="2:8" x14ac:dyDescent="0.25">
      <c r="B68" s="28">
        <v>5</v>
      </c>
      <c r="C68" s="29">
        <v>874</v>
      </c>
      <c r="D68" s="28" t="s">
        <v>80</v>
      </c>
      <c r="E68" s="30">
        <v>786.16000000000008</v>
      </c>
      <c r="F68" s="30">
        <v>0</v>
      </c>
      <c r="G68" s="30">
        <v>0</v>
      </c>
      <c r="H68" s="31">
        <v>0</v>
      </c>
    </row>
    <row r="69" spans="2:8" x14ac:dyDescent="0.25">
      <c r="B69" s="28">
        <v>5</v>
      </c>
      <c r="C69" s="29">
        <v>1123</v>
      </c>
      <c r="D69" s="28" t="s">
        <v>81</v>
      </c>
      <c r="E69" s="30">
        <v>2361.6</v>
      </c>
      <c r="F69" s="30">
        <v>-188.76</v>
      </c>
      <c r="G69" s="30">
        <v>0</v>
      </c>
      <c r="H69" s="31">
        <v>0</v>
      </c>
    </row>
    <row r="70" spans="2:8" x14ac:dyDescent="0.25">
      <c r="B70" s="28">
        <v>5</v>
      </c>
      <c r="C70" s="29" t="s">
        <v>100</v>
      </c>
      <c r="D70" s="28" t="s">
        <v>82</v>
      </c>
      <c r="E70" s="30">
        <v>0</v>
      </c>
      <c r="F70" s="30">
        <v>0</v>
      </c>
      <c r="G70" s="30">
        <v>67.5</v>
      </c>
      <c r="H70" s="31">
        <v>0</v>
      </c>
    </row>
    <row r="71" spans="2:8" x14ac:dyDescent="0.25">
      <c r="B71" s="28">
        <v>5</v>
      </c>
      <c r="C71" s="29">
        <v>563</v>
      </c>
      <c r="D71" s="28" t="s">
        <v>83</v>
      </c>
      <c r="E71" s="30">
        <v>448</v>
      </c>
      <c r="F71" s="30">
        <v>-945.86</v>
      </c>
      <c r="G71" s="30">
        <v>0</v>
      </c>
      <c r="H71" s="31">
        <v>0</v>
      </c>
    </row>
    <row r="72" spans="2:8" x14ac:dyDescent="0.25">
      <c r="B72" s="28">
        <v>5</v>
      </c>
      <c r="C72" s="29">
        <v>1124</v>
      </c>
      <c r="D72" s="28" t="s">
        <v>84</v>
      </c>
      <c r="E72" s="30">
        <v>323.10000000000002</v>
      </c>
      <c r="F72" s="30">
        <v>0</v>
      </c>
      <c r="G72" s="30">
        <v>50</v>
      </c>
      <c r="H72" s="31">
        <v>0</v>
      </c>
    </row>
    <row r="73" spans="2:8" x14ac:dyDescent="0.25">
      <c r="B73" s="28">
        <v>5</v>
      </c>
      <c r="C73" s="29">
        <v>575</v>
      </c>
      <c r="D73" s="28" t="s">
        <v>85</v>
      </c>
      <c r="E73" s="30">
        <v>3278.4</v>
      </c>
      <c r="F73" s="30">
        <v>0</v>
      </c>
      <c r="G73" s="30">
        <v>0</v>
      </c>
      <c r="H73" s="31">
        <v>0</v>
      </c>
    </row>
    <row r="74" spans="2:8" x14ac:dyDescent="0.25">
      <c r="B74" s="28">
        <v>5</v>
      </c>
      <c r="C74" s="29">
        <v>877</v>
      </c>
      <c r="D74" s="28" t="s">
        <v>86</v>
      </c>
      <c r="E74" s="30">
        <v>696.46</v>
      </c>
      <c r="F74" s="30">
        <v>0</v>
      </c>
      <c r="G74" s="30">
        <v>18.75</v>
      </c>
      <c r="H74" s="31">
        <v>0</v>
      </c>
    </row>
    <row r="76" spans="2:8" x14ac:dyDescent="0.25">
      <c r="D76" s="32" t="s">
        <v>13</v>
      </c>
      <c r="E76" s="33">
        <f>SUM(E10:E74)</f>
        <v>83086.430000000008</v>
      </c>
      <c r="F76" s="33">
        <f t="shared" ref="F76:H76" si="0">SUM(F10:F74)</f>
        <v>-72782.579999999987</v>
      </c>
      <c r="G76" s="33">
        <f t="shared" si="0"/>
        <v>4721.25</v>
      </c>
      <c r="H76" s="33">
        <f t="shared" si="0"/>
        <v>-1787.5</v>
      </c>
    </row>
    <row r="78" spans="2:8" x14ac:dyDescent="0.25">
      <c r="E78" s="35"/>
      <c r="F78" s="35"/>
      <c r="G78" s="35"/>
      <c r="H78" s="35"/>
    </row>
    <row r="79" spans="2:8" x14ac:dyDescent="0.25">
      <c r="E79" s="35"/>
      <c r="F79" s="35"/>
      <c r="G79" s="35"/>
      <c r="H79" s="35"/>
    </row>
    <row r="80" spans="2:8" x14ac:dyDescent="0.25">
      <c r="E80" s="35"/>
      <c r="F80" s="35"/>
      <c r="G80" s="35"/>
      <c r="H80" s="35"/>
    </row>
    <row r="81" spans="4:8" x14ac:dyDescent="0.25">
      <c r="D81" s="36"/>
      <c r="E81" s="37"/>
      <c r="F81" s="37"/>
      <c r="G81" s="37"/>
      <c r="H81" s="37"/>
    </row>
    <row r="83" spans="4:8" x14ac:dyDescent="0.25">
      <c r="E83" s="35"/>
    </row>
    <row r="84" spans="4:8" x14ac:dyDescent="0.25">
      <c r="E84" s="35"/>
    </row>
    <row r="85" spans="4:8" x14ac:dyDescent="0.25">
      <c r="E85" s="35"/>
    </row>
    <row r="86" spans="4:8" x14ac:dyDescent="0.25">
      <c r="E86" s="35"/>
    </row>
    <row r="87" spans="4:8" x14ac:dyDescent="0.25">
      <c r="E87" s="35"/>
    </row>
    <row r="88" spans="4:8" x14ac:dyDescent="0.25">
      <c r="E88" s="35"/>
    </row>
    <row r="89" spans="4:8" x14ac:dyDescent="0.25">
      <c r="E89" s="35"/>
    </row>
  </sheetData>
  <autoFilter ref="B9:H9" xr:uid="{17A99810-620B-4648-A665-DAA580F61ECE}">
    <sortState xmlns:xlrd2="http://schemas.microsoft.com/office/spreadsheetml/2017/richdata2" ref="B10:H74">
      <sortCondition ref="D9"/>
    </sortState>
  </autoFilter>
  <mergeCells count="1">
    <mergeCell ref="B6: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July</vt:lpstr>
      <vt:lpstr>August</vt:lpstr>
      <vt:lpstr>September</vt:lpstr>
      <vt:lpstr>Q1</vt:lpstr>
      <vt:lpstr>October</vt:lpstr>
      <vt:lpstr>November</vt:lpstr>
      <vt:lpstr>December</vt:lpstr>
      <vt:lpstr>Q2</vt:lpstr>
      <vt:lpstr>January</vt:lpstr>
      <vt:lpstr>February</vt:lpstr>
      <vt:lpstr>March</vt:lpstr>
      <vt:lpstr>Q3</vt:lpstr>
      <vt:lpstr>April</vt:lpstr>
      <vt:lpstr>May</vt:lpstr>
      <vt:lpstr>June</vt:lpstr>
      <vt:lpstr>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Carnighan</dc:creator>
  <cp:lastModifiedBy>Jannelly Villarreal</cp:lastModifiedBy>
  <dcterms:created xsi:type="dcterms:W3CDTF">2024-10-14T19:58:38Z</dcterms:created>
  <dcterms:modified xsi:type="dcterms:W3CDTF">2025-08-15T15:46:27Z</dcterms:modified>
</cp:coreProperties>
</file>